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a Upload ke Website\Laporan Kinerja DPPKBPP-PA\LAP KINERJA 2019\"/>
    </mc:Choice>
  </mc:AlternateContent>
  <xr:revisionPtr revIDLastSave="0" documentId="8_{D6A216F5-F8B0-428D-9855-F8FFFB10D7A3}" xr6:coauthVersionLast="45" xr6:coauthVersionMax="45" xr10:uidLastSave="{00000000-0000-0000-0000-000000000000}"/>
  <bookViews>
    <workbookView xWindow="-120" yWindow="-120" windowWidth="29040" windowHeight="15840" xr2:uid="{1C45FF87-E540-4744-9745-E88433601700}"/>
  </bookViews>
  <sheets>
    <sheet name="DESEMBER 2019" sheetId="2" r:id="rId1"/>
    <sheet name="Sheet1" sheetId="1" r:id="rId2"/>
  </sheets>
  <definedNames>
    <definedName name="_xlnm._FilterDatabase" localSheetId="0" hidden="1">'DESEMBER 2019'!#REF!</definedName>
    <definedName name="_xlnm.Print_Area" localSheetId="0">'DESEMBER 2019'!$A$1:$J$154</definedName>
    <definedName name="_xlnm.Print_Titles" localSheetId="0">'DESEMBER 2019'!$6:$9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101" i="2" l="1"/>
  <c r="H101" i="2"/>
  <c r="F101" i="2"/>
  <c r="G101" i="2" s="1"/>
  <c r="E101" i="2"/>
  <c r="G99" i="2"/>
  <c r="G97" i="2"/>
  <c r="L95" i="2"/>
  <c r="K95" i="2"/>
  <c r="G95" i="2"/>
  <c r="G93" i="2"/>
  <c r="G91" i="2"/>
  <c r="K89" i="2" s="1"/>
  <c r="L89" i="2"/>
  <c r="G89" i="2"/>
  <c r="L87" i="2"/>
  <c r="K87" i="2"/>
  <c r="G87" i="2"/>
  <c r="L85" i="2"/>
  <c r="G85" i="2"/>
  <c r="K85" i="2" s="1"/>
  <c r="L83" i="2"/>
  <c r="G83" i="2"/>
  <c r="K83" i="2" s="1"/>
  <c r="L81" i="2"/>
  <c r="K81" i="2"/>
  <c r="G81" i="2"/>
  <c r="G79" i="2"/>
  <c r="K77" i="2" s="1"/>
  <c r="L77" i="2"/>
  <c r="G77" i="2"/>
  <c r="L75" i="2"/>
  <c r="K75" i="2"/>
  <c r="G75" i="2"/>
  <c r="L73" i="2"/>
  <c r="G73" i="2"/>
  <c r="K73" i="2" s="1"/>
  <c r="G71" i="2"/>
  <c r="G69" i="2"/>
  <c r="L67" i="2"/>
  <c r="K67" i="2"/>
  <c r="G67" i="2"/>
  <c r="O65" i="2"/>
  <c r="G64" i="2"/>
  <c r="G62" i="2"/>
  <c r="G60" i="2"/>
  <c r="L58" i="2"/>
  <c r="G58" i="2"/>
  <c r="K58" i="2" s="1"/>
  <c r="L56" i="2"/>
  <c r="G56" i="2"/>
  <c r="K56" i="2" s="1"/>
  <c r="L54" i="2"/>
  <c r="K54" i="2"/>
  <c r="G54" i="2"/>
  <c r="L52" i="2"/>
  <c r="K52" i="2"/>
  <c r="G52" i="2"/>
  <c r="L49" i="2"/>
  <c r="G49" i="2"/>
  <c r="K49" i="2" s="1"/>
  <c r="G47" i="2"/>
  <c r="G45" i="2"/>
  <c r="G43" i="2"/>
  <c r="G41" i="2"/>
  <c r="G39" i="2"/>
  <c r="L37" i="2"/>
  <c r="G37" i="2"/>
  <c r="K37" i="2" s="1"/>
  <c r="G35" i="2"/>
  <c r="G33" i="2"/>
  <c r="G31" i="2"/>
  <c r="G29" i="2"/>
  <c r="G27" i="2"/>
  <c r="G25" i="2"/>
  <c r="G23" i="2"/>
  <c r="G21" i="2"/>
  <c r="G19" i="2"/>
  <c r="G17" i="2"/>
  <c r="G15" i="2"/>
  <c r="G13" i="2"/>
  <c r="L11" i="2"/>
  <c r="G11" i="2"/>
  <c r="K11" i="2" s="1"/>
</calcChain>
</file>

<file path=xl/sharedStrings.xml><?xml version="1.0" encoding="utf-8"?>
<sst xmlns="http://schemas.openxmlformats.org/spreadsheetml/2006/main" count="197" uniqueCount="174">
  <si>
    <t xml:space="preserve">REKAP KEGIATAN PENGUKURAN KINERJA KEGIATAN PEMBANGUNAN </t>
  </si>
  <si>
    <t>TAHUN 2019</t>
  </si>
  <si>
    <t>INSTANSI</t>
  </si>
  <si>
    <t>: Dinas Pengendalian Penduduk Keluarga Berencana, Pemberdayaan Perempuan dan Perlindungan Anak</t>
  </si>
  <si>
    <t>BULAN</t>
  </si>
  <si>
    <t>: Desember 2019</t>
  </si>
  <si>
    <t>KEGIATAN</t>
  </si>
  <si>
    <t>REALISASI</t>
  </si>
  <si>
    <t>KETERANGAN (SUMBER DANA)</t>
  </si>
  <si>
    <t>NO.</t>
  </si>
  <si>
    <t>PROGRAM</t>
  </si>
  <si>
    <t>(Rp)</t>
  </si>
  <si>
    <t>KEUANGAN</t>
  </si>
  <si>
    <t>FISIK</t>
  </si>
  <si>
    <t xml:space="preserve">TOTAL KINERJA </t>
  </si>
  <si>
    <t>(Rp.)</t>
  </si>
  <si>
    <t>(%)</t>
  </si>
  <si>
    <t>PER-KEGIATAN (%)</t>
  </si>
  <si>
    <t>keu</t>
  </si>
  <si>
    <t>fisik</t>
  </si>
  <si>
    <t>Program Pelayanan</t>
  </si>
  <si>
    <t>1.1</t>
  </si>
  <si>
    <t>Penyediaan Jasa Surat Menyurat</t>
  </si>
  <si>
    <t>DAU</t>
  </si>
  <si>
    <t>Administrasi Perkantoran</t>
  </si>
  <si>
    <t>1.2</t>
  </si>
  <si>
    <t>Penyediaan Jasa Komunikasi, Sumber Daya  Air dan Listrik</t>
  </si>
  <si>
    <t>DAU, DAK BOP KB, SiLPA DAK NON FISIK BOP KB</t>
  </si>
  <si>
    <t>1.3</t>
  </si>
  <si>
    <t>Penyediaan Jasa Peralatan dan Perlengkapan Kantor</t>
  </si>
  <si>
    <t>1.4</t>
  </si>
  <si>
    <t>Penyediaan Jasa Pemeliharaan dan Perizinan Kendaraan Dinas/Oprasional</t>
  </si>
  <si>
    <t>1.5</t>
  </si>
  <si>
    <t>Penyediaan Jasa Administrasi Keuangan</t>
  </si>
  <si>
    <t>DAU, DAK BOP KB, DID - Kesejahteraan, SiLPA DAK NON FISIK BOP KB</t>
  </si>
  <si>
    <t>1.6</t>
  </si>
  <si>
    <t>Penyediaan Jasa Kebersihan Kantor</t>
  </si>
  <si>
    <t>1.7</t>
  </si>
  <si>
    <t>Penyediaan Alat Tulis Kantor</t>
  </si>
  <si>
    <t>DAU, DAK BOP KB</t>
  </si>
  <si>
    <t>1.8</t>
  </si>
  <si>
    <t>Penyediaan Barang Cetakan dan Penggandaan</t>
  </si>
  <si>
    <t>1.9</t>
  </si>
  <si>
    <t>Penyediaan Komponen Instalasi Listrik/Penerangan Bangunan Kantor</t>
  </si>
  <si>
    <t>1.10</t>
  </si>
  <si>
    <t>Penyediaan Peralatan dan Perlengkapan Kantor</t>
  </si>
  <si>
    <t>DAU, SiLPA DAK BIDANG KESEHATAN (PELAYANAN KB)</t>
  </si>
  <si>
    <t>1.11</t>
  </si>
  <si>
    <t>Penyediaan Bahan Bacaan dan Peraturan Perundang-undangan</t>
  </si>
  <si>
    <t>1.12</t>
  </si>
  <si>
    <t>Penyediaan Makanan dan Minuman</t>
  </si>
  <si>
    <t>1.13</t>
  </si>
  <si>
    <t>Rapat - Rapat Koordinasi dan Konsultasi ke Luar Daerah/Dalam Daerah</t>
  </si>
  <si>
    <t>DAU, DID Kesejahteraan</t>
  </si>
  <si>
    <t xml:space="preserve">Program Peningkatan </t>
  </si>
  <si>
    <t>2.2</t>
  </si>
  <si>
    <t>Pembangunan Gedung Kantor</t>
  </si>
  <si>
    <t>DAK BOP KB, SiLPA DAK NON FISIK BOP KB</t>
  </si>
  <si>
    <t>Sarana dan Prasarana Aparatur</t>
  </si>
  <si>
    <t>2.3</t>
  </si>
  <si>
    <t>Pengadaan Kendaraan Dinas/Oprasional</t>
  </si>
  <si>
    <t>SiLPA DAK BIDANG KESEHATAN (PELAYANAN KB)</t>
  </si>
  <si>
    <t>2.4</t>
  </si>
  <si>
    <t>Penyelenggaraan dan Pengadaan Sarana / Prasarana Upacara</t>
  </si>
  <si>
    <t>2.5</t>
  </si>
  <si>
    <t>Pemeliharaan Rutin / Berkala Gedung Kantor</t>
  </si>
  <si>
    <t>2.6</t>
  </si>
  <si>
    <t>Pemeliharaan Rutin / Berkala Kendaraan  Dinas/Oprasional</t>
  </si>
  <si>
    <t>BHP Prov BBKB, DAU, DID -Kesejahteraan</t>
  </si>
  <si>
    <t>2.7</t>
  </si>
  <si>
    <t>Pemeliharaan Rutin / Berkala Alat-alat Kantor/</t>
  </si>
  <si>
    <t>3.</t>
  </si>
  <si>
    <t xml:space="preserve">Program Peningkatan Disiplin </t>
  </si>
  <si>
    <t>3.1</t>
  </si>
  <si>
    <t>Pengadaan Pakaian Khusus Hari-hari Tertentu</t>
  </si>
  <si>
    <t>Aparatur</t>
  </si>
  <si>
    <t>4.</t>
  </si>
  <si>
    <t>Program Peningkatan Pengembangan Sistem Pelaporan Capaian Kinerja dan Keuangan</t>
  </si>
  <si>
    <t>4.1</t>
  </si>
  <si>
    <t>Penyusunan Laporan Capaian Kinerja dan Ikhtisar Realisasi Kinerja SKPD</t>
  </si>
  <si>
    <t xml:space="preserve">5. </t>
  </si>
  <si>
    <t>Program Perencanaan Anggaran SKPD</t>
  </si>
  <si>
    <t>5.1</t>
  </si>
  <si>
    <t>Penyusunan Anggaran SKPD</t>
  </si>
  <si>
    <t xml:space="preserve">6. </t>
  </si>
  <si>
    <t>Program Informasi Pembangunan Daerah</t>
  </si>
  <si>
    <t>6.1</t>
  </si>
  <si>
    <t>Penyelenggaraan Pameran / Pawai Pembangunan</t>
  </si>
  <si>
    <t xml:space="preserve">7. </t>
  </si>
  <si>
    <t>Program Keserasian Kebijakan Peningkatan Kualitas Anak dan Perempuan</t>
  </si>
  <si>
    <t>7.1</t>
  </si>
  <si>
    <t>Penguatan Kelembagaan Jaringan Kerja Gugus Tugas Trafficking</t>
  </si>
  <si>
    <t>7.2</t>
  </si>
  <si>
    <t>Pengembangan Kategori Kabupaten Layak Anak</t>
  </si>
  <si>
    <t>DBH PPH, DAU</t>
  </si>
  <si>
    <t>7.3</t>
  </si>
  <si>
    <t>Pengembangan Sistem Informasi Perlindungan Anak dan Perempuan</t>
  </si>
  <si>
    <t>DBH PPH, DAU, DID - Kesejahteraan</t>
  </si>
  <si>
    <t>7.4</t>
  </si>
  <si>
    <t>Pelayanan Terpadu Pemberdayaan Perempuan dan Perlindungan Anak</t>
  </si>
  <si>
    <t>DBH PPH, BHP PROV BBKB, DAU</t>
  </si>
  <si>
    <t xml:space="preserve">8. </t>
  </si>
  <si>
    <t>Program Penguatan Kelembagaan Pengarusutamaan Gender dan Anak</t>
  </si>
  <si>
    <t>8.1</t>
  </si>
  <si>
    <t>Penguatan Kelembagaan Pengarusutamaan Gender dan Anak</t>
  </si>
  <si>
    <t>BHP Prov BBKB, DAU</t>
  </si>
  <si>
    <t>8.2</t>
  </si>
  <si>
    <t>Pelatihan dan Pendampingan Penyusunan PPRG</t>
  </si>
  <si>
    <t>8.3</t>
  </si>
  <si>
    <t>Pengembangan Jejaring Kerjasama Penguatan Kelembagaan PUG</t>
  </si>
  <si>
    <t>BHP Prov BBKB, DAU, DID - Kesejahteraan</t>
  </si>
  <si>
    <t xml:space="preserve">9. </t>
  </si>
  <si>
    <t>Program Peningkatan Kualitas Hidup dan Perlindungan Perempuan</t>
  </si>
  <si>
    <t>9.1</t>
  </si>
  <si>
    <t>Revitalisasi GSI-B</t>
  </si>
  <si>
    <t xml:space="preserve">10. </t>
  </si>
  <si>
    <t>Program Peningkatan Peran Perempuan di Pedesaan</t>
  </si>
  <si>
    <t>10.1</t>
  </si>
  <si>
    <t>Pelatihan Perempuan di Perdesaan dalam Bidang Usaha Ekonomi Produktif</t>
  </si>
  <si>
    <t xml:space="preserve">11. </t>
  </si>
  <si>
    <t>Program Keluarga Berencana</t>
  </si>
  <si>
    <t>11.1</t>
  </si>
  <si>
    <t>Pelayanan KIE</t>
  </si>
  <si>
    <t>DAU, DID, DID - Kesejahteraan,</t>
  </si>
  <si>
    <t>11.2</t>
  </si>
  <si>
    <t>Pembinaan Keluarga Berencana</t>
  </si>
  <si>
    <t xml:space="preserve">12. </t>
  </si>
  <si>
    <t>Program Kesehatan Reproduksi Remaja</t>
  </si>
  <si>
    <t>12.1</t>
  </si>
  <si>
    <t>Advokasi dan KIE tentang Kesehatan Reproduksi Rremaja (KRR)</t>
  </si>
  <si>
    <t>BHP Prov BBKB, DAK BOP KB, DID - Kesejahteraan, SiLPA DAK NON FISIK BOP KB</t>
  </si>
  <si>
    <t xml:space="preserve">13. </t>
  </si>
  <si>
    <t>Program Pelayanan Kontrasepsi</t>
  </si>
  <si>
    <t>13.1</t>
  </si>
  <si>
    <t>Pelayanan Konseling KB.</t>
  </si>
  <si>
    <t>BHP Prov BBKB, DID - Kesejahteraan</t>
  </si>
  <si>
    <t xml:space="preserve">14. </t>
  </si>
  <si>
    <t>Program Pembinaan Peran Serta Masyarakat dalam pelayanan KB/KR yang Mandiri</t>
  </si>
  <si>
    <t>14.1</t>
  </si>
  <si>
    <t>Pembinaan penyuluh Keluarga Berencana/Petugas Lapangan Keluarga Berencana dan Institusi Masyarakat Pedesaan</t>
  </si>
  <si>
    <t>BHP Prov BBKB, DAK Bidang Kesehatan dan KB-Pelayanan KB, DAK BOP KB, DID - Kesejahteraan, SiLPA DAK NON FISIK BOP KB</t>
  </si>
  <si>
    <t xml:space="preserve">15. </t>
  </si>
  <si>
    <t>Program Penyiapan Tenaga Pendamping Kelompok Bina Keluarga</t>
  </si>
  <si>
    <t>15.1</t>
  </si>
  <si>
    <t>Pelatihan Tenaga Pendamping Kelompok Bina Keluarga di Kecamatan</t>
  </si>
  <si>
    <t>DAU, DAK Bidang Kesehatan dan KB-Pelayanan KB, DAK BOP KB, DID - Kesejahteraan, SiLPA DAK NON FISIK BOP KB</t>
  </si>
  <si>
    <t xml:space="preserve">16. </t>
  </si>
  <si>
    <t>Program Pengembangan Data dan Informasi</t>
  </si>
  <si>
    <t>16.1</t>
  </si>
  <si>
    <t>Pengumpulan, Updating, dan Analisa Data Informasi Capaian Target</t>
  </si>
  <si>
    <t>DAU, DID - Kesejahteraan, SiLPA DAK NON FISIK BOP KB</t>
  </si>
  <si>
    <t>16.3</t>
  </si>
  <si>
    <t>Sosialisasi Sistem Pencatatan dan Pelaporan</t>
  </si>
  <si>
    <t>16.4</t>
  </si>
  <si>
    <t>Monitoring, Evaluasi dan Pelaporan</t>
  </si>
  <si>
    <t>17.</t>
  </si>
  <si>
    <t>Program Pengendalian Penduduk</t>
  </si>
  <si>
    <t>17.1</t>
  </si>
  <si>
    <t>Pembinaan Pengendalian Penduduk</t>
  </si>
  <si>
    <t>DAU, DID - Kesejahteraan</t>
  </si>
  <si>
    <t>17.2</t>
  </si>
  <si>
    <t>Sosialisasi Pendidikan Kependudukan di Kampung KB</t>
  </si>
  <si>
    <t>DBH PPH, BHP Prov BBKB, DAU, DAK BOP KB, DID - Kesejahteraan, SiLPA DAK NON FISIK BOP KB</t>
  </si>
  <si>
    <t>17.3</t>
  </si>
  <si>
    <t>Sosialisasi Penyerasian Kebijakan Pembangunan Berwawasan Kependudukan kepada Steak Holder</t>
  </si>
  <si>
    <t>( 17 PROGRAM )</t>
  </si>
  <si>
    <t>( 44 KEGIATAN )</t>
  </si>
  <si>
    <t>GRAND TOTAL KINERJA KEGIATAN</t>
  </si>
  <si>
    <t>Singaraja, 8 Januari 2020</t>
  </si>
  <si>
    <t>Kepala Dinas Pengendalian Penduduk, Keluarga Berencana,</t>
  </si>
  <si>
    <t>Pemberdayaan Perempuan dan Perlindungan Anak Kab.Buleleng</t>
  </si>
  <si>
    <t>Made Arya Sukerta</t>
  </si>
  <si>
    <t xml:space="preserve">Pembina Utama Muda </t>
  </si>
  <si>
    <t>NIP. 19641217 198503 1 007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</si>
</sst>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(* #,##0_);_(* \(#,##0\);_(* &quot;-&quot;_);_(@_)"/>
    <numFmt numFmtId="43" formatCode="_(* #,##0.00_);_(* \(#,##0.00\);_(* &quot;-&quot;??_);_(@_)"/>
    <numFmt numFmtId="164" formatCode="_(* #,##0.00_);_(* \(#,##0.00\);_(* &quot;-&quot;_);_(@_)"/>
    <numFmt numFmtId="165" formatCode="_-* #,##0.00_-;\-* #,##0.00_-;_-* &quot;-&quot;??_-;_-@_-"/>
    <numFmt numFmtId="166" formatCode="_(* #,##0_);_(* \(#,##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charset val="1"/>
    </font>
    <font>
      <b/>
      <sz val="12"/>
      <name val="Times New Roman"/>
      <family val="1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u/>
      <sz val="11"/>
      <name val="Times New Roman"/>
      <family val="1"/>
    </font>
    <font>
      <b/>
      <sz val="10"/>
      <name val="Times New Roman"/>
      <family val="1"/>
    </font>
    <font>
      <sz val="10"/>
      <color rgb="FFFF0000"/>
      <name val="Times New Roman"/>
      <family val="1"/>
    </font>
    <font>
      <b/>
      <sz val="10"/>
      <color rgb="FFFF0000"/>
      <name val="Times New Roman"/>
      <family val="1"/>
    </font>
    <font>
      <sz val="10"/>
      <color theme="1"/>
      <name val="Times New Roman"/>
      <family val="1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8"/>
      <name val="Times New Roman"/>
      <family val="1"/>
    </font>
    <font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</borders>
  <cellStyleXfs count="7">
    <xf numFmtId="0" fontId="0" fillId="0" borderId="0"/>
    <xf numFmtId="0" fontId="2" fillId="0" borderId="0"/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</cellStyleXfs>
  <cellXfs count="244">
    <xf numFmtId="0" fontId="0" fillId="0" borderId="0" xfId="0"/>
    <xf numFmtId="0" fontId="3" fillId="0" borderId="0" xfId="1" applyFont="1" applyAlignment="1">
      <alignment horizontal="center"/>
    </xf>
    <xf numFmtId="0" fontId="4" fillId="0" borderId="0" xfId="1" applyFont="1"/>
    <xf numFmtId="0" fontId="5" fillId="0" borderId="0" xfId="1" applyFont="1"/>
    <xf numFmtId="0" fontId="6" fillId="0" borderId="0" xfId="1" applyFont="1"/>
    <xf numFmtId="0" fontId="7" fillId="0" borderId="0" xfId="1" applyFont="1"/>
    <xf numFmtId="0" fontId="6" fillId="0" borderId="0" xfId="1" applyFont="1" applyAlignment="1">
      <alignment vertical="center"/>
    </xf>
    <xf numFmtId="0" fontId="6" fillId="0" borderId="0" xfId="1" applyFont="1" applyAlignment="1">
      <alignment horizontal="center"/>
    </xf>
    <xf numFmtId="17" fontId="6" fillId="0" borderId="0" xfId="1" applyNumberFormat="1" applyFont="1" applyAlignment="1">
      <alignment horizontal="left" vertical="center"/>
    </xf>
    <xf numFmtId="0" fontId="8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2" xfId="1" applyFont="1" applyFill="1" applyBorder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/>
    </xf>
    <xf numFmtId="0" fontId="8" fillId="2" borderId="6" xfId="1" applyFont="1" applyFill="1" applyBorder="1" applyAlignment="1">
      <alignment horizontal="center"/>
    </xf>
    <xf numFmtId="0" fontId="8" fillId="2" borderId="3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/>
    </xf>
    <xf numFmtId="0" fontId="8" fillId="2" borderId="8" xfId="1" applyFont="1" applyFill="1" applyBorder="1" applyAlignment="1">
      <alignment horizontal="center" vertical="center"/>
    </xf>
    <xf numFmtId="0" fontId="8" fillId="2" borderId="9" xfId="1" applyFont="1" applyFill="1" applyBorder="1" applyAlignment="1">
      <alignment horizontal="center" vertical="center"/>
    </xf>
    <xf numFmtId="0" fontId="8" fillId="2" borderId="2" xfId="1" applyFont="1" applyFill="1" applyBorder="1" applyAlignment="1">
      <alignment horizontal="center"/>
    </xf>
    <xf numFmtId="0" fontId="8" fillId="2" borderId="7" xfId="1" applyFont="1" applyFill="1" applyBorder="1" applyAlignment="1">
      <alignment horizontal="center" vertical="center" wrapText="1"/>
    </xf>
    <xf numFmtId="41" fontId="4" fillId="0" borderId="0" xfId="2" applyFont="1"/>
    <xf numFmtId="0" fontId="8" fillId="2" borderId="7" xfId="1" applyFont="1" applyFill="1" applyBorder="1"/>
    <xf numFmtId="0" fontId="8" fillId="2" borderId="10" xfId="1" applyFont="1" applyFill="1" applyBorder="1" applyAlignment="1">
      <alignment horizontal="center" vertical="center"/>
    </xf>
    <xf numFmtId="0" fontId="8" fillId="2" borderId="11" xfId="1" applyFont="1" applyFill="1" applyBorder="1" applyAlignment="1">
      <alignment horizontal="center" vertical="center"/>
    </xf>
    <xf numFmtId="0" fontId="8" fillId="2" borderId="6" xfId="1" applyFont="1" applyFill="1" applyBorder="1" applyAlignment="1">
      <alignment horizontal="center"/>
    </xf>
    <xf numFmtId="0" fontId="8" fillId="2" borderId="8" xfId="1" applyFont="1" applyFill="1" applyBorder="1" applyAlignment="1">
      <alignment horizontal="center"/>
    </xf>
    <xf numFmtId="0" fontId="8" fillId="2" borderId="12" xfId="1" applyFont="1" applyFill="1" applyBorder="1" applyAlignment="1">
      <alignment horizontal="center" vertical="center" wrapText="1"/>
    </xf>
    <xf numFmtId="0" fontId="8" fillId="2" borderId="13" xfId="1" applyFont="1" applyFill="1" applyBorder="1" applyAlignment="1">
      <alignment horizontal="center"/>
    </xf>
    <xf numFmtId="0" fontId="8" fillId="2" borderId="14" xfId="1" applyFont="1" applyFill="1" applyBorder="1" applyAlignment="1">
      <alignment horizontal="center"/>
    </xf>
    <xf numFmtId="0" fontId="5" fillId="0" borderId="7" xfId="1" applyFont="1" applyBorder="1"/>
    <xf numFmtId="0" fontId="5" fillId="0" borderId="2" xfId="1" applyFont="1" applyBorder="1"/>
    <xf numFmtId="0" fontId="5" fillId="0" borderId="9" xfId="1" applyFont="1" applyBorder="1"/>
    <xf numFmtId="0" fontId="4" fillId="0" borderId="0" xfId="1" applyFont="1" applyAlignment="1">
      <alignment horizontal="left"/>
    </xf>
    <xf numFmtId="0" fontId="8" fillId="0" borderId="7" xfId="1" applyFont="1" applyBorder="1" applyAlignment="1">
      <alignment horizontal="center"/>
    </xf>
    <xf numFmtId="0" fontId="8" fillId="0" borderId="0" xfId="1" applyFont="1"/>
    <xf numFmtId="0" fontId="5" fillId="0" borderId="8" xfId="1" applyFont="1" applyBorder="1"/>
    <xf numFmtId="164" fontId="5" fillId="0" borderId="0" xfId="3" applyNumberFormat="1" applyFont="1" applyBorder="1" applyAlignment="1">
      <alignment horizontal="center" vertical="center"/>
    </xf>
    <xf numFmtId="164" fontId="5" fillId="0" borderId="7" xfId="3" applyNumberFormat="1" applyFont="1" applyBorder="1" applyAlignment="1">
      <alignment horizontal="center" vertical="center"/>
    </xf>
    <xf numFmtId="10" fontId="5" fillId="0" borderId="8" xfId="1" applyNumberFormat="1" applyFont="1" applyBorder="1" applyAlignment="1">
      <alignment horizontal="center" vertical="center"/>
    </xf>
    <xf numFmtId="10" fontId="5" fillId="0" borderId="7" xfId="3" applyNumberFormat="1" applyFont="1" applyBorder="1" applyAlignment="1">
      <alignment horizontal="center" vertical="center"/>
    </xf>
    <xf numFmtId="0" fontId="5" fillId="0" borderId="7" xfId="1" applyFont="1" applyBorder="1" applyAlignment="1">
      <alignment horizontal="center"/>
    </xf>
    <xf numFmtId="10" fontId="4" fillId="0" borderId="0" xfId="1" applyNumberFormat="1" applyFont="1" applyAlignment="1">
      <alignment horizontal="left"/>
    </xf>
    <xf numFmtId="0" fontId="9" fillId="0" borderId="9" xfId="1" applyFont="1" applyBorder="1"/>
    <xf numFmtId="164" fontId="9" fillId="0" borderId="7" xfId="4" applyNumberFormat="1" applyFont="1" applyBorder="1" applyAlignment="1">
      <alignment horizontal="center" vertical="center"/>
    </xf>
    <xf numFmtId="10" fontId="9" fillId="0" borderId="7" xfId="4" quotePrefix="1" applyNumberFormat="1" applyFont="1" applyBorder="1" applyAlignment="1">
      <alignment horizontal="center" vertical="center"/>
    </xf>
    <xf numFmtId="10" fontId="5" fillId="0" borderId="7" xfId="4" applyNumberFormat="1" applyFont="1" applyBorder="1" applyAlignment="1">
      <alignment horizontal="center" vertical="center"/>
    </xf>
    <xf numFmtId="0" fontId="5" fillId="0" borderId="8" xfId="1" applyFont="1" applyBorder="1" applyAlignment="1">
      <alignment vertical="center"/>
    </xf>
    <xf numFmtId="0" fontId="5" fillId="0" borderId="9" xfId="1" applyFont="1" applyBorder="1" applyAlignment="1">
      <alignment vertical="center" wrapText="1"/>
    </xf>
    <xf numFmtId="0" fontId="5" fillId="0" borderId="7" xfId="1" applyFont="1" applyBorder="1" applyAlignment="1">
      <alignment horizontal="center" vertical="center" wrapText="1"/>
    </xf>
    <xf numFmtId="164" fontId="9" fillId="0" borderId="7" xfId="1" applyNumberFormat="1" applyFont="1" applyBorder="1" applyAlignment="1">
      <alignment horizontal="center" vertical="center"/>
    </xf>
    <xf numFmtId="10" fontId="5" fillId="0" borderId="7" xfId="1" applyNumberFormat="1" applyFont="1" applyBorder="1" applyAlignment="1">
      <alignment horizontal="center" vertical="center"/>
    </xf>
    <xf numFmtId="164" fontId="9" fillId="0" borderId="7" xfId="3" applyNumberFormat="1" applyFont="1" applyBorder="1" applyAlignment="1">
      <alignment horizontal="center" vertical="center"/>
    </xf>
    <xf numFmtId="10" fontId="9" fillId="0" borderId="8" xfId="1" applyNumberFormat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10" fontId="9" fillId="0" borderId="8" xfId="4" quotePrefix="1" applyNumberFormat="1" applyFont="1" applyBorder="1" applyAlignment="1">
      <alignment horizontal="center" vertical="center"/>
    </xf>
    <xf numFmtId="0" fontId="5" fillId="0" borderId="9" xfId="1" applyFont="1" applyBorder="1" applyAlignment="1">
      <alignment vertical="center"/>
    </xf>
    <xf numFmtId="2" fontId="4" fillId="0" borderId="0" xfId="1" applyNumberFormat="1" applyFont="1" applyAlignment="1">
      <alignment horizontal="left"/>
    </xf>
    <xf numFmtId="10" fontId="9" fillId="0" borderId="7" xfId="4" applyNumberFormat="1" applyFont="1" applyBorder="1" applyAlignment="1">
      <alignment horizontal="center" vertical="center"/>
    </xf>
    <xf numFmtId="0" fontId="4" fillId="0" borderId="15" xfId="1" applyFont="1" applyBorder="1" applyAlignment="1">
      <alignment horizontal="left"/>
    </xf>
    <xf numFmtId="164" fontId="5" fillId="0" borderId="7" xfId="3" applyNumberFormat="1" applyFont="1" applyFill="1" applyBorder="1" applyAlignment="1">
      <alignment horizontal="center" vertical="center"/>
    </xf>
    <xf numFmtId="164" fontId="9" fillId="0" borderId="7" xfId="3" applyNumberFormat="1" applyFont="1" applyFill="1" applyBorder="1" applyAlignment="1">
      <alignment horizontal="center" vertical="center"/>
    </xf>
    <xf numFmtId="10" fontId="5" fillId="0" borderId="7" xfId="3" applyNumberFormat="1" applyFont="1" applyFill="1" applyBorder="1" applyAlignment="1">
      <alignment horizontal="center" vertical="center"/>
    </xf>
    <xf numFmtId="0" fontId="5" fillId="0" borderId="7" xfId="1" applyFont="1" applyBorder="1" applyAlignment="1">
      <alignment horizontal="center" wrapText="1"/>
    </xf>
    <xf numFmtId="0" fontId="5" fillId="0" borderId="8" xfId="1" quotePrefix="1" applyFont="1" applyBorder="1" applyAlignment="1">
      <alignment horizontal="center" vertical="center"/>
    </xf>
    <xf numFmtId="164" fontId="5" fillId="0" borderId="7" xfId="1" applyNumberFormat="1" applyFont="1" applyBorder="1" applyAlignment="1">
      <alignment horizontal="center" vertical="center"/>
    </xf>
    <xf numFmtId="0" fontId="5" fillId="0" borderId="8" xfId="1" applyFont="1" applyBorder="1" applyAlignment="1">
      <alignment horizontal="center"/>
    </xf>
    <xf numFmtId="0" fontId="5" fillId="0" borderId="8" xfId="1" quotePrefix="1" applyFont="1" applyBorder="1" applyAlignment="1">
      <alignment vertical="center"/>
    </xf>
    <xf numFmtId="0" fontId="5" fillId="0" borderId="8" xfId="1" quotePrefix="1" applyFont="1" applyBorder="1"/>
    <xf numFmtId="0" fontId="8" fillId="0" borderId="16" xfId="1" applyFont="1" applyBorder="1" applyAlignment="1">
      <alignment horizontal="center"/>
    </xf>
    <xf numFmtId="0" fontId="5" fillId="0" borderId="17" xfId="1" applyFont="1" applyBorder="1"/>
    <xf numFmtId="0" fontId="5" fillId="0" borderId="18" xfId="1" applyFont="1" applyBorder="1"/>
    <xf numFmtId="0" fontId="9" fillId="0" borderId="19" xfId="1" applyFont="1" applyBorder="1"/>
    <xf numFmtId="164" fontId="8" fillId="0" borderId="16" xfId="3" applyNumberFormat="1" applyFont="1" applyBorder="1" applyAlignment="1">
      <alignment horizontal="center" vertical="center"/>
    </xf>
    <xf numFmtId="164" fontId="10" fillId="0" borderId="17" xfId="3" applyNumberFormat="1" applyFont="1" applyBorder="1" applyAlignment="1">
      <alignment horizontal="center" vertical="center"/>
    </xf>
    <xf numFmtId="10" fontId="8" fillId="0" borderId="18" xfId="1" applyNumberFormat="1" applyFont="1" applyBorder="1" applyAlignment="1">
      <alignment horizontal="center" vertical="center"/>
    </xf>
    <xf numFmtId="10" fontId="10" fillId="0" borderId="16" xfId="4" quotePrefix="1" applyNumberFormat="1" applyFont="1" applyBorder="1" applyAlignment="1">
      <alignment horizontal="center" vertical="center"/>
    </xf>
    <xf numFmtId="10" fontId="8" fillId="0" borderId="16" xfId="3" applyNumberFormat="1" applyFont="1" applyFill="1" applyBorder="1" applyAlignment="1">
      <alignment horizontal="center" vertical="center"/>
    </xf>
    <xf numFmtId="0" fontId="5" fillId="0" borderId="16" xfId="1" applyFont="1" applyBorder="1" applyAlignment="1">
      <alignment horizontal="center"/>
    </xf>
    <xf numFmtId="0" fontId="8" fillId="0" borderId="0" xfId="1" applyFont="1" applyAlignment="1">
      <alignment vertical="center"/>
    </xf>
    <xf numFmtId="10" fontId="4" fillId="0" borderId="0" xfId="2" applyNumberFormat="1" applyFont="1" applyAlignment="1">
      <alignment horizontal="left" vertical="top"/>
    </xf>
    <xf numFmtId="0" fontId="9" fillId="0" borderId="9" xfId="1" applyFont="1" applyBorder="1" applyAlignment="1">
      <alignment vertical="center"/>
    </xf>
    <xf numFmtId="164" fontId="5" fillId="0" borderId="0" xfId="3" applyNumberFormat="1" applyFont="1" applyBorder="1" applyAlignment="1">
      <alignment horizontal="center" vertical="center" wrapText="1"/>
    </xf>
    <xf numFmtId="164" fontId="11" fillId="0" borderId="0" xfId="3" applyNumberFormat="1" applyFont="1" applyBorder="1" applyAlignment="1">
      <alignment horizontal="center" vertical="center"/>
    </xf>
    <xf numFmtId="10" fontId="11" fillId="0" borderId="8" xfId="1" applyNumberFormat="1" applyFont="1" applyBorder="1" applyAlignment="1">
      <alignment horizontal="center" vertical="center"/>
    </xf>
    <xf numFmtId="10" fontId="5" fillId="0" borderId="8" xfId="4" quotePrefix="1" applyNumberFormat="1" applyFont="1" applyBorder="1" applyAlignment="1">
      <alignment horizontal="center" vertical="center"/>
    </xf>
    <xf numFmtId="10" fontId="11" fillId="0" borderId="7" xfId="1" applyNumberFormat="1" applyFont="1" applyBorder="1" applyAlignment="1">
      <alignment horizontal="center" vertical="center"/>
    </xf>
    <xf numFmtId="0" fontId="11" fillId="0" borderId="7" xfId="1" applyFont="1" applyBorder="1" applyAlignment="1">
      <alignment horizontal="center" vertical="center" wrapText="1"/>
    </xf>
    <xf numFmtId="0" fontId="11" fillId="0" borderId="8" xfId="1" applyFont="1" applyBorder="1" applyAlignment="1">
      <alignment vertical="center"/>
    </xf>
    <xf numFmtId="0" fontId="8" fillId="0" borderId="12" xfId="1" applyFont="1" applyBorder="1" applyAlignment="1">
      <alignment horizontal="center"/>
    </xf>
    <xf numFmtId="0" fontId="5" fillId="0" borderId="15" xfId="1" applyFont="1" applyBorder="1"/>
    <xf numFmtId="0" fontId="5" fillId="0" borderId="10" xfId="1" applyFont="1" applyBorder="1"/>
    <xf numFmtId="0" fontId="9" fillId="0" borderId="11" xfId="1" applyFont="1" applyBorder="1"/>
    <xf numFmtId="164" fontId="5" fillId="0" borderId="15" xfId="3" applyNumberFormat="1" applyFont="1" applyBorder="1" applyAlignment="1">
      <alignment horizontal="center" vertical="center"/>
    </xf>
    <xf numFmtId="164" fontId="9" fillId="0" borderId="12" xfId="3" applyNumberFormat="1" applyFont="1" applyBorder="1" applyAlignment="1">
      <alignment horizontal="center" vertical="center"/>
    </xf>
    <xf numFmtId="10" fontId="5" fillId="0" borderId="10" xfId="1" applyNumberFormat="1" applyFont="1" applyBorder="1" applyAlignment="1">
      <alignment horizontal="center" vertical="center"/>
    </xf>
    <xf numFmtId="10" fontId="9" fillId="0" borderId="10" xfId="1" applyNumberFormat="1" applyFont="1" applyBorder="1" applyAlignment="1">
      <alignment horizontal="center" vertical="center"/>
    </xf>
    <xf numFmtId="10" fontId="5" fillId="0" borderId="12" xfId="3" applyNumberFormat="1" applyFont="1" applyBorder="1" applyAlignment="1">
      <alignment horizontal="center" vertical="center"/>
    </xf>
    <xf numFmtId="0" fontId="5" fillId="0" borderId="12" xfId="1" applyFont="1" applyBorder="1" applyAlignment="1">
      <alignment horizontal="center"/>
    </xf>
    <xf numFmtId="10" fontId="5" fillId="0" borderId="8" xfId="3" applyNumberFormat="1" applyFont="1" applyBorder="1" applyAlignment="1">
      <alignment horizontal="center" vertical="center"/>
    </xf>
    <xf numFmtId="0" fontId="9" fillId="0" borderId="0" xfId="1" applyFont="1"/>
    <xf numFmtId="164" fontId="8" fillId="0" borderId="7" xfId="3" applyNumberFormat="1" applyFont="1" applyBorder="1" applyAlignment="1">
      <alignment horizontal="center" vertical="center"/>
    </xf>
    <xf numFmtId="164" fontId="10" fillId="0" borderId="0" xfId="3" applyNumberFormat="1" applyFont="1" applyBorder="1" applyAlignment="1">
      <alignment horizontal="center" vertical="center"/>
    </xf>
    <xf numFmtId="10" fontId="8" fillId="0" borderId="8" xfId="1" applyNumberFormat="1" applyFont="1" applyBorder="1" applyAlignment="1">
      <alignment horizontal="center" vertical="center"/>
    </xf>
    <xf numFmtId="10" fontId="10" fillId="0" borderId="8" xfId="1" applyNumberFormat="1" applyFont="1" applyBorder="1" applyAlignment="1">
      <alignment horizontal="center" vertical="center"/>
    </xf>
    <xf numFmtId="10" fontId="8" fillId="0" borderId="8" xfId="3" applyNumberFormat="1" applyFont="1" applyBorder="1" applyAlignment="1">
      <alignment horizontal="center" vertical="center"/>
    </xf>
    <xf numFmtId="0" fontId="9" fillId="0" borderId="15" xfId="1" applyFont="1" applyBorder="1"/>
    <xf numFmtId="164" fontId="8" fillId="0" borderId="12" xfId="3" applyNumberFormat="1" applyFont="1" applyBorder="1" applyAlignment="1">
      <alignment horizontal="center" vertical="center"/>
    </xf>
    <xf numFmtId="164" fontId="10" fillId="0" borderId="15" xfId="3" applyNumberFormat="1" applyFont="1" applyBorder="1" applyAlignment="1">
      <alignment horizontal="center" vertical="center"/>
    </xf>
    <xf numFmtId="10" fontId="8" fillId="0" borderId="10" xfId="1" applyNumberFormat="1" applyFont="1" applyBorder="1" applyAlignment="1">
      <alignment horizontal="center" vertical="center"/>
    </xf>
    <xf numFmtId="10" fontId="10" fillId="0" borderId="10" xfId="1" applyNumberFormat="1" applyFont="1" applyBorder="1" applyAlignment="1">
      <alignment horizontal="center" vertical="center"/>
    </xf>
    <xf numFmtId="10" fontId="8" fillId="0" borderId="10" xfId="3" applyNumberFormat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0" xfId="1" applyFont="1" applyAlignment="1">
      <alignment vertical="center" wrapText="1"/>
    </xf>
    <xf numFmtId="0" fontId="8" fillId="0" borderId="15" xfId="1" applyFont="1" applyBorder="1"/>
    <xf numFmtId="164" fontId="9" fillId="0" borderId="12" xfId="1" applyNumberFormat="1" applyFont="1" applyBorder="1" applyAlignment="1">
      <alignment horizontal="center" vertical="center"/>
    </xf>
    <xf numFmtId="10" fontId="9" fillId="0" borderId="10" xfId="4" quotePrefix="1" applyNumberFormat="1" applyFont="1" applyBorder="1" applyAlignment="1">
      <alignment horizontal="center" vertical="center"/>
    </xf>
    <xf numFmtId="10" fontId="5" fillId="0" borderId="12" xfId="1" applyNumberFormat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6" xfId="1" applyFont="1" applyBorder="1" applyAlignment="1">
      <alignment vertical="center" wrapText="1"/>
    </xf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164" fontId="5" fillId="0" borderId="6" xfId="3" applyNumberFormat="1" applyFont="1" applyBorder="1" applyAlignment="1">
      <alignment horizontal="center" vertical="center"/>
    </xf>
    <xf numFmtId="164" fontId="5" fillId="0" borderId="1" xfId="3" applyNumberFormat="1" applyFont="1" applyBorder="1" applyAlignment="1">
      <alignment horizontal="center" vertical="center"/>
    </xf>
    <xf numFmtId="10" fontId="5" fillId="0" borderId="2" xfId="1" applyNumberFormat="1" applyFont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8" fillId="0" borderId="12" xfId="1" applyFont="1" applyBorder="1" applyAlignment="1">
      <alignment horizontal="center" vertical="center"/>
    </xf>
    <xf numFmtId="0" fontId="8" fillId="0" borderId="15" xfId="1" applyFont="1" applyBorder="1" applyAlignment="1">
      <alignment vertical="center"/>
    </xf>
    <xf numFmtId="0" fontId="5" fillId="0" borderId="10" xfId="1" applyFont="1" applyBorder="1" applyAlignment="1">
      <alignment vertical="center"/>
    </xf>
    <xf numFmtId="0" fontId="9" fillId="0" borderId="11" xfId="1" applyFont="1" applyBorder="1" applyAlignment="1">
      <alignment vertical="center"/>
    </xf>
    <xf numFmtId="164" fontId="8" fillId="0" borderId="15" xfId="3" applyNumberFormat="1" applyFont="1" applyBorder="1" applyAlignment="1">
      <alignment horizontal="center" vertical="center"/>
    </xf>
    <xf numFmtId="164" fontId="10" fillId="0" borderId="12" xfId="3" applyNumberFormat="1" applyFont="1" applyBorder="1" applyAlignment="1">
      <alignment horizontal="center" vertical="center"/>
    </xf>
    <xf numFmtId="10" fontId="10" fillId="0" borderId="12" xfId="4" quotePrefix="1" applyNumberFormat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10" fontId="9" fillId="0" borderId="12" xfId="4" quotePrefix="1" applyNumberFormat="1" applyFont="1" applyBorder="1" applyAlignment="1">
      <alignment horizontal="center" vertical="center"/>
    </xf>
    <xf numFmtId="0" fontId="8" fillId="0" borderId="0" xfId="1" applyFont="1" applyAlignment="1">
      <alignment wrapText="1"/>
    </xf>
    <xf numFmtId="0" fontId="9" fillId="0" borderId="9" xfId="1" applyFont="1" applyBorder="1" applyAlignment="1">
      <alignment vertical="center" wrapText="1"/>
    </xf>
    <xf numFmtId="10" fontId="12" fillId="0" borderId="0" xfId="1" applyNumberFormat="1" applyFont="1" applyAlignment="1">
      <alignment horizontal="left"/>
    </xf>
    <xf numFmtId="0" fontId="12" fillId="0" borderId="0" xfId="1" applyFont="1" applyAlignment="1">
      <alignment horizontal="left"/>
    </xf>
    <xf numFmtId="2" fontId="13" fillId="0" borderId="0" xfId="1" applyNumberFormat="1" applyFont="1" applyAlignment="1">
      <alignment horizontal="left"/>
    </xf>
    <xf numFmtId="0" fontId="8" fillId="0" borderId="17" xfId="1" applyFont="1" applyBorder="1"/>
    <xf numFmtId="164" fontId="5" fillId="0" borderId="17" xfId="3" applyNumberFormat="1" applyFont="1" applyBorder="1" applyAlignment="1">
      <alignment horizontal="center" vertical="center"/>
    </xf>
    <xf numFmtId="164" fontId="9" fillId="0" borderId="16" xfId="1" applyNumberFormat="1" applyFont="1" applyBorder="1" applyAlignment="1">
      <alignment horizontal="center" vertical="center"/>
    </xf>
    <xf numFmtId="10" fontId="5" fillId="0" borderId="18" xfId="1" applyNumberFormat="1" applyFont="1" applyBorder="1" applyAlignment="1">
      <alignment horizontal="center" vertical="center"/>
    </xf>
    <xf numFmtId="10" fontId="9" fillId="0" borderId="16" xfId="4" quotePrefix="1" applyNumberFormat="1" applyFont="1" applyBorder="1" applyAlignment="1">
      <alignment horizontal="center" vertical="center"/>
    </xf>
    <xf numFmtId="10" fontId="5" fillId="0" borderId="16" xfId="1" applyNumberFormat="1" applyFont="1" applyBorder="1" applyAlignment="1">
      <alignment horizontal="center" vertical="center"/>
    </xf>
    <xf numFmtId="10" fontId="14" fillId="0" borderId="0" xfId="1" applyNumberFormat="1" applyFont="1" applyAlignment="1">
      <alignment horizontal="left"/>
    </xf>
    <xf numFmtId="164" fontId="5" fillId="0" borderId="12" xfId="1" applyNumberFormat="1" applyFont="1" applyBorder="1" applyAlignment="1">
      <alignment horizontal="center" vertical="center"/>
    </xf>
    <xf numFmtId="41" fontId="4" fillId="0" borderId="0" xfId="1" applyNumberFormat="1" applyFont="1" applyAlignment="1">
      <alignment horizontal="left"/>
    </xf>
    <xf numFmtId="164" fontId="5" fillId="0" borderId="7" xfId="5" applyNumberFormat="1" applyFont="1" applyBorder="1" applyAlignment="1">
      <alignment vertical="center"/>
    </xf>
    <xf numFmtId="0" fontId="8" fillId="0" borderId="1" xfId="1" applyFont="1" applyBorder="1" applyAlignment="1">
      <alignment vertical="center"/>
    </xf>
    <xf numFmtId="0" fontId="8" fillId="0" borderId="3" xfId="1" applyFont="1" applyBorder="1" applyAlignment="1">
      <alignment vertical="center"/>
    </xf>
    <xf numFmtId="0" fontId="5" fillId="0" borderId="2" xfId="1" quotePrefix="1" applyFont="1" applyBorder="1" applyAlignment="1">
      <alignment vertical="center"/>
    </xf>
    <xf numFmtId="10" fontId="5" fillId="0" borderId="1" xfId="1" applyNumberFormat="1" applyFont="1" applyBorder="1" applyAlignment="1">
      <alignment horizontal="center" vertical="center"/>
    </xf>
    <xf numFmtId="10" fontId="14" fillId="0" borderId="0" xfId="1" applyNumberFormat="1" applyFont="1" applyAlignment="1">
      <alignment horizontal="left" vertical="center"/>
    </xf>
    <xf numFmtId="0" fontId="8" fillId="0" borderId="7" xfId="1" applyFont="1" applyBorder="1" applyAlignment="1">
      <alignment vertical="top"/>
    </xf>
    <xf numFmtId="0" fontId="8" fillId="0" borderId="7" xfId="1" applyFont="1" applyBorder="1" applyAlignment="1">
      <alignment vertical="center"/>
    </xf>
    <xf numFmtId="10" fontId="9" fillId="0" borderId="7" xfId="1" applyNumberFormat="1" applyFont="1" applyBorder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8" fillId="0" borderId="9" xfId="1" applyFont="1" applyBorder="1"/>
    <xf numFmtId="164" fontId="5" fillId="0" borderId="9" xfId="3" applyNumberFormat="1" applyFont="1" applyBorder="1" applyAlignment="1">
      <alignment horizontal="center" vertical="center"/>
    </xf>
    <xf numFmtId="0" fontId="8" fillId="0" borderId="12" xfId="1" applyFont="1" applyBorder="1" applyAlignment="1">
      <alignment horizontal="center" vertical="top"/>
    </xf>
    <xf numFmtId="0" fontId="8" fillId="0" borderId="11" xfId="1" applyFont="1" applyBorder="1"/>
    <xf numFmtId="0" fontId="9" fillId="0" borderId="11" xfId="1" applyFont="1" applyBorder="1" applyAlignment="1">
      <alignment vertical="center" wrapText="1"/>
    </xf>
    <xf numFmtId="164" fontId="5" fillId="0" borderId="11" xfId="3" applyNumberFormat="1" applyFont="1" applyBorder="1" applyAlignment="1">
      <alignment horizontal="center" vertical="center"/>
    </xf>
    <xf numFmtId="0" fontId="5" fillId="0" borderId="12" xfId="1" applyFont="1" applyBorder="1" applyAlignment="1">
      <alignment horizontal="center" wrapText="1"/>
    </xf>
    <xf numFmtId="2" fontId="15" fillId="0" borderId="0" xfId="1" applyNumberFormat="1" applyFont="1" applyAlignment="1">
      <alignment horizontal="left" vertical="center"/>
    </xf>
    <xf numFmtId="0" fontId="8" fillId="0" borderId="7" xfId="1" applyFont="1" applyBorder="1" applyAlignment="1">
      <alignment vertical="center" wrapText="1"/>
    </xf>
    <xf numFmtId="10" fontId="11" fillId="0" borderId="8" xfId="4" applyNumberFormat="1" applyFont="1" applyFill="1" applyBorder="1" applyAlignment="1">
      <alignment horizontal="left"/>
    </xf>
    <xf numFmtId="41" fontId="4" fillId="0" borderId="0" xfId="1" applyNumberFormat="1" applyFont="1"/>
    <xf numFmtId="10" fontId="14" fillId="0" borderId="0" xfId="4" applyNumberFormat="1" applyFont="1" applyAlignment="1">
      <alignment horizontal="left"/>
    </xf>
    <xf numFmtId="164" fontId="5" fillId="0" borderId="8" xfId="3" applyNumberFormat="1" applyFont="1" applyBorder="1" applyAlignment="1">
      <alignment horizontal="center" vertical="center"/>
    </xf>
    <xf numFmtId="164" fontId="5" fillId="0" borderId="15" xfId="3" applyNumberFormat="1" applyFont="1" applyBorder="1" applyAlignment="1">
      <alignment horizontal="center"/>
    </xf>
    <xf numFmtId="164" fontId="9" fillId="0" borderId="12" xfId="1" applyNumberFormat="1" applyFont="1" applyBorder="1" applyAlignment="1">
      <alignment horizontal="center"/>
    </xf>
    <xf numFmtId="10" fontId="5" fillId="0" borderId="10" xfId="1" applyNumberFormat="1" applyFont="1" applyBorder="1" applyAlignment="1">
      <alignment horizontal="center"/>
    </xf>
    <xf numFmtId="10" fontId="9" fillId="0" borderId="10" xfId="4" quotePrefix="1" applyNumberFormat="1" applyFont="1" applyBorder="1" applyAlignment="1">
      <alignment horizontal="center"/>
    </xf>
    <xf numFmtId="10" fontId="5" fillId="0" borderId="12" xfId="1" applyNumberFormat="1" applyFont="1" applyBorder="1" applyAlignment="1">
      <alignment horizontal="center"/>
    </xf>
    <xf numFmtId="10" fontId="9" fillId="0" borderId="12" xfId="4" quotePrefix="1" applyNumberFormat="1" applyFont="1" applyBorder="1" applyAlignment="1">
      <alignment horizontal="center"/>
    </xf>
    <xf numFmtId="164" fontId="5" fillId="0" borderId="0" xfId="3" applyNumberFormat="1" applyFont="1" applyBorder="1" applyAlignment="1">
      <alignment horizontal="center"/>
    </xf>
    <xf numFmtId="164" fontId="9" fillId="0" borderId="7" xfId="1" applyNumberFormat="1" applyFont="1" applyBorder="1" applyAlignment="1">
      <alignment horizontal="center"/>
    </xf>
    <xf numFmtId="10" fontId="5" fillId="0" borderId="8" xfId="1" applyNumberFormat="1" applyFont="1" applyBorder="1" applyAlignment="1">
      <alignment horizontal="center"/>
    </xf>
    <xf numFmtId="10" fontId="9" fillId="0" borderId="7" xfId="4" quotePrefix="1" applyNumberFormat="1" applyFont="1" applyBorder="1" applyAlignment="1">
      <alignment horizontal="center"/>
    </xf>
    <xf numFmtId="10" fontId="5" fillId="0" borderId="7" xfId="1" applyNumberFormat="1" applyFont="1" applyBorder="1" applyAlignment="1">
      <alignment horizontal="center"/>
    </xf>
    <xf numFmtId="10" fontId="9" fillId="0" borderId="7" xfId="1" applyNumberFormat="1" applyFont="1" applyBorder="1" applyAlignment="1">
      <alignment horizontal="center"/>
    </xf>
    <xf numFmtId="4" fontId="4" fillId="0" borderId="0" xfId="1" applyNumberFormat="1" applyFont="1"/>
    <xf numFmtId="164" fontId="5" fillId="0" borderId="7" xfId="3" applyNumberFormat="1" applyFont="1" applyBorder="1" applyAlignment="1">
      <alignment horizontal="center"/>
    </xf>
    <xf numFmtId="10" fontId="5" fillId="0" borderId="7" xfId="3" applyNumberFormat="1" applyFont="1" applyBorder="1" applyAlignment="1">
      <alignment horizontal="center"/>
    </xf>
    <xf numFmtId="0" fontId="5" fillId="0" borderId="10" xfId="1" quotePrefix="1" applyFont="1" applyBorder="1"/>
    <xf numFmtId="164" fontId="9" fillId="0" borderId="12" xfId="3" applyNumberFormat="1" applyFont="1" applyBorder="1" applyAlignment="1">
      <alignment horizontal="center"/>
    </xf>
    <xf numFmtId="10" fontId="9" fillId="0" borderId="12" xfId="1" applyNumberFormat="1" applyFont="1" applyBorder="1" applyAlignment="1">
      <alignment horizontal="center"/>
    </xf>
    <xf numFmtId="10" fontId="5" fillId="0" borderId="12" xfId="3" applyNumberFormat="1" applyFont="1" applyBorder="1" applyAlignment="1">
      <alignment horizontal="center"/>
    </xf>
    <xf numFmtId="164" fontId="9" fillId="0" borderId="7" xfId="3" applyNumberFormat="1" applyFont="1" applyBorder="1" applyAlignment="1">
      <alignment horizontal="center"/>
    </xf>
    <xf numFmtId="0" fontId="5" fillId="0" borderId="11" xfId="1" applyFont="1" applyBorder="1"/>
    <xf numFmtId="41" fontId="5" fillId="0" borderId="15" xfId="3" applyFont="1" applyBorder="1" applyAlignment="1">
      <alignment horizontal="center"/>
    </xf>
    <xf numFmtId="41" fontId="9" fillId="0" borderId="12" xfId="1" applyNumberFormat="1" applyFont="1" applyBorder="1" applyAlignment="1">
      <alignment horizontal="center"/>
    </xf>
    <xf numFmtId="10" fontId="5" fillId="0" borderId="12" xfId="4" quotePrefix="1" applyNumberFormat="1" applyFont="1" applyBorder="1" applyAlignment="1">
      <alignment horizontal="center"/>
    </xf>
    <xf numFmtId="10" fontId="4" fillId="0" borderId="0" xfId="1" applyNumberFormat="1" applyFont="1"/>
    <xf numFmtId="43" fontId="4" fillId="0" borderId="0" xfId="1" applyNumberFormat="1" applyFont="1"/>
    <xf numFmtId="0" fontId="5" fillId="3" borderId="1" xfId="1" applyFont="1" applyFill="1" applyBorder="1" applyAlignment="1">
      <alignment horizontal="center" vertical="center"/>
    </xf>
    <xf numFmtId="0" fontId="8" fillId="3" borderId="1" xfId="1" applyFont="1" applyFill="1" applyBorder="1" applyAlignment="1">
      <alignment horizontal="center" vertical="center"/>
    </xf>
    <xf numFmtId="0" fontId="8" fillId="3" borderId="2" xfId="1" applyFont="1" applyFill="1" applyBorder="1" applyAlignment="1">
      <alignment horizontal="center" wrapText="1"/>
    </xf>
    <xf numFmtId="0" fontId="8" fillId="3" borderId="3" xfId="1" applyFont="1" applyFill="1" applyBorder="1" applyAlignment="1">
      <alignment horizontal="center" wrapText="1"/>
    </xf>
    <xf numFmtId="164" fontId="6" fillId="3" borderId="1" xfId="3" applyNumberFormat="1" applyFont="1" applyFill="1" applyBorder="1" applyAlignment="1">
      <alignment horizontal="center" vertical="center"/>
    </xf>
    <xf numFmtId="164" fontId="6" fillId="3" borderId="1" xfId="3" applyNumberFormat="1" applyFont="1" applyFill="1" applyBorder="1" applyAlignment="1">
      <alignment horizontal="left" vertical="center"/>
    </xf>
    <xf numFmtId="10" fontId="6" fillId="3" borderId="1" xfId="1" applyNumberFormat="1" applyFont="1" applyFill="1" applyBorder="1" applyAlignment="1">
      <alignment horizontal="center" vertical="center"/>
    </xf>
    <xf numFmtId="10" fontId="6" fillId="3" borderId="1" xfId="3" applyNumberFormat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/>
    </xf>
    <xf numFmtId="0" fontId="5" fillId="3" borderId="12" xfId="1" applyFont="1" applyFill="1" applyBorder="1" applyAlignment="1">
      <alignment horizontal="center" vertical="center"/>
    </xf>
    <xf numFmtId="0" fontId="8" fillId="3" borderId="12" xfId="1" applyFont="1" applyFill="1" applyBorder="1" applyAlignment="1">
      <alignment horizontal="center" vertical="center"/>
    </xf>
    <xf numFmtId="0" fontId="6" fillId="3" borderId="10" xfId="1" applyFont="1" applyFill="1" applyBorder="1" applyAlignment="1">
      <alignment horizontal="center" wrapText="1"/>
    </xf>
    <xf numFmtId="0" fontId="6" fillId="3" borderId="11" xfId="1" applyFont="1" applyFill="1" applyBorder="1" applyAlignment="1">
      <alignment horizontal="center" wrapText="1"/>
    </xf>
    <xf numFmtId="164" fontId="6" fillId="3" borderId="12" xfId="3" applyNumberFormat="1" applyFont="1" applyFill="1" applyBorder="1" applyAlignment="1">
      <alignment horizontal="center" vertical="center"/>
    </xf>
    <xf numFmtId="164" fontId="6" fillId="3" borderId="12" xfId="3" applyNumberFormat="1" applyFont="1" applyFill="1" applyBorder="1" applyAlignment="1">
      <alignment horizontal="left" vertical="center"/>
    </xf>
    <xf numFmtId="10" fontId="6" fillId="3" borderId="12" xfId="1" applyNumberFormat="1" applyFont="1" applyFill="1" applyBorder="1" applyAlignment="1">
      <alignment horizontal="center" vertical="center"/>
    </xf>
    <xf numFmtId="10" fontId="6" fillId="3" borderId="12" xfId="3" applyNumberFormat="1" applyFont="1" applyFill="1" applyBorder="1" applyAlignment="1">
      <alignment horizontal="center" vertical="center"/>
    </xf>
    <xf numFmtId="0" fontId="5" fillId="3" borderId="12" xfId="1" applyFont="1" applyFill="1" applyBorder="1" applyAlignment="1">
      <alignment horizontal="center"/>
    </xf>
    <xf numFmtId="10" fontId="4" fillId="0" borderId="0" xfId="1" applyNumberFormat="1" applyFont="1" applyAlignment="1">
      <alignment vertical="center"/>
    </xf>
    <xf numFmtId="0" fontId="4" fillId="0" borderId="0" xfId="1" applyFont="1" applyAlignment="1">
      <alignment vertical="center"/>
    </xf>
    <xf numFmtId="4" fontId="4" fillId="0" borderId="0" xfId="1" applyNumberFormat="1" applyFont="1" applyAlignment="1">
      <alignment vertical="center"/>
    </xf>
    <xf numFmtId="0" fontId="5" fillId="0" borderId="13" xfId="1" applyFont="1" applyBorder="1"/>
    <xf numFmtId="0" fontId="5" fillId="0" borderId="4" xfId="1" applyFont="1" applyBorder="1"/>
    <xf numFmtId="0" fontId="5" fillId="0" borderId="14" xfId="1" applyFont="1" applyBorder="1"/>
    <xf numFmtId="41" fontId="5" fillId="0" borderId="13" xfId="3" applyFont="1" applyBorder="1" applyAlignment="1">
      <alignment horizontal="right"/>
    </xf>
    <xf numFmtId="164" fontId="16" fillId="0" borderId="13" xfId="3" applyNumberFormat="1" applyFont="1" applyBorder="1" applyAlignment="1">
      <alignment horizontal="right"/>
    </xf>
    <xf numFmtId="10" fontId="5" fillId="0" borderId="13" xfId="1" applyNumberFormat="1" applyFont="1" applyBorder="1"/>
    <xf numFmtId="164" fontId="5" fillId="0" borderId="14" xfId="1" applyNumberFormat="1" applyFont="1" applyBorder="1"/>
    <xf numFmtId="0" fontId="5" fillId="0" borderId="13" xfId="1" applyFont="1" applyBorder="1" applyAlignment="1">
      <alignment horizontal="center"/>
    </xf>
    <xf numFmtId="41" fontId="5" fillId="0" borderId="0" xfId="1" applyNumberFormat="1" applyFont="1"/>
    <xf numFmtId="41" fontId="5" fillId="0" borderId="0" xfId="3" applyFont="1" applyAlignment="1">
      <alignment horizontal="right"/>
    </xf>
    <xf numFmtId="165" fontId="5" fillId="0" borderId="0" xfId="1" applyNumberFormat="1" applyFont="1"/>
    <xf numFmtId="166" fontId="5" fillId="0" borderId="0" xfId="6" applyNumberFormat="1" applyFont="1"/>
    <xf numFmtId="0" fontId="17" fillId="0" borderId="0" xfId="1" applyFont="1" applyAlignment="1">
      <alignment horizontal="left"/>
    </xf>
    <xf numFmtId="41" fontId="8" fillId="0" borderId="0" xfId="3" applyFont="1" applyBorder="1" applyAlignment="1">
      <alignment horizontal="right"/>
    </xf>
    <xf numFmtId="0" fontId="17" fillId="0" borderId="0" xfId="1" applyFont="1"/>
    <xf numFmtId="41" fontId="5" fillId="0" borderId="0" xfId="3" applyFont="1"/>
    <xf numFmtId="0" fontId="7" fillId="0" borderId="0" xfId="1" applyFont="1" applyAlignment="1">
      <alignment horizontal="center" wrapText="1"/>
    </xf>
    <xf numFmtId="0" fontId="7" fillId="0" borderId="0" xfId="1" applyFont="1" applyAlignment="1">
      <alignment horizontal="left" wrapText="1"/>
    </xf>
    <xf numFmtId="0" fontId="17" fillId="0" borderId="0" xfId="1" applyFont="1" applyAlignment="1">
      <alignment horizontal="center"/>
    </xf>
    <xf numFmtId="166" fontId="4" fillId="0" borderId="0" xfId="6" applyNumberFormat="1" applyFont="1"/>
    <xf numFmtId="41" fontId="4" fillId="0" borderId="0" xfId="3" applyFont="1"/>
    <xf numFmtId="166" fontId="4" fillId="0" borderId="0" xfId="1" applyNumberFormat="1" applyFont="1"/>
  </cellXfs>
  <cellStyles count="7">
    <cellStyle name="Comma [0] 2" xfId="2" xr:uid="{09D6CA26-35CC-4230-A53F-0A58E5A620F0}"/>
    <cellStyle name="Comma [0] 3" xfId="3" xr:uid="{3E21C63D-315C-4982-9825-720FB55AB9E3}"/>
    <cellStyle name="Comma 3" xfId="6" xr:uid="{926AF6DA-D18F-4B6C-B9DC-A37D8259BE9B}"/>
    <cellStyle name="Normal" xfId="0" builtinId="0"/>
    <cellStyle name="Normal 2" xfId="1" xr:uid="{22232479-8253-455E-8371-FF2160670648}"/>
    <cellStyle name="Normal 3" xfId="5" xr:uid="{42A6BF26-1A93-469E-9636-36E87E5E81C3}"/>
    <cellStyle name="Percent 2" xfId="4" xr:uid="{1C80E1DC-B291-4DCF-A3C1-93768247F2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4D916A-17A2-4999-9754-4930B6476553}">
  <sheetPr>
    <tabColor rgb="FFFF0000"/>
  </sheetPr>
  <dimension ref="A1:O118"/>
  <sheetViews>
    <sheetView tabSelected="1" view="pageBreakPreview" topLeftCell="A6" zoomScaleNormal="100" zoomScaleSheetLayoutView="100" workbookViewId="0">
      <pane ySplit="1275" topLeftCell="A10" activePane="bottomLeft"/>
      <selection activeCell="C6" sqref="C6:D8"/>
      <selection pane="bottomLeft" activeCell="E112" sqref="E112"/>
    </sheetView>
  </sheetViews>
  <sheetFormatPr defaultRowHeight="12.75" x14ac:dyDescent="0.2"/>
  <cols>
    <col min="1" max="1" width="5" style="2" customWidth="1"/>
    <col min="2" max="2" width="26.42578125" style="2" customWidth="1"/>
    <col min="3" max="3" width="3.5703125" style="2" customWidth="1"/>
    <col min="4" max="4" width="36.140625" style="2" customWidth="1"/>
    <col min="5" max="5" width="19.28515625" style="2" customWidth="1"/>
    <col min="6" max="6" width="18.85546875" style="2" customWidth="1"/>
    <col min="7" max="7" width="9.28515625" style="2" customWidth="1"/>
    <col min="8" max="8" width="9" style="2" customWidth="1"/>
    <col min="9" max="9" width="18" style="2" customWidth="1"/>
    <col min="10" max="10" width="16.5703125" style="2" customWidth="1"/>
    <col min="11" max="11" width="15.42578125" style="2" bestFit="1" customWidth="1"/>
    <col min="12" max="12" width="19.5703125" style="2" customWidth="1"/>
    <col min="13" max="13" width="16.28515625" style="2" customWidth="1"/>
    <col min="14" max="256" width="9.140625" style="2"/>
    <col min="257" max="257" width="5" style="2" customWidth="1"/>
    <col min="258" max="258" width="26.42578125" style="2" customWidth="1"/>
    <col min="259" max="259" width="3.5703125" style="2" customWidth="1"/>
    <col min="260" max="260" width="36.140625" style="2" customWidth="1"/>
    <col min="261" max="261" width="19.28515625" style="2" customWidth="1"/>
    <col min="262" max="262" width="18.85546875" style="2" customWidth="1"/>
    <col min="263" max="263" width="9.28515625" style="2" customWidth="1"/>
    <col min="264" max="264" width="9" style="2" customWidth="1"/>
    <col min="265" max="265" width="18" style="2" customWidth="1"/>
    <col min="266" max="266" width="16.5703125" style="2" customWidth="1"/>
    <col min="267" max="267" width="15.42578125" style="2" bestFit="1" customWidth="1"/>
    <col min="268" max="268" width="19.5703125" style="2" customWidth="1"/>
    <col min="269" max="269" width="16.28515625" style="2" customWidth="1"/>
    <col min="270" max="512" width="9.140625" style="2"/>
    <col min="513" max="513" width="5" style="2" customWidth="1"/>
    <col min="514" max="514" width="26.42578125" style="2" customWidth="1"/>
    <col min="515" max="515" width="3.5703125" style="2" customWidth="1"/>
    <col min="516" max="516" width="36.140625" style="2" customWidth="1"/>
    <col min="517" max="517" width="19.28515625" style="2" customWidth="1"/>
    <col min="518" max="518" width="18.85546875" style="2" customWidth="1"/>
    <col min="519" max="519" width="9.28515625" style="2" customWidth="1"/>
    <col min="520" max="520" width="9" style="2" customWidth="1"/>
    <col min="521" max="521" width="18" style="2" customWidth="1"/>
    <col min="522" max="522" width="16.5703125" style="2" customWidth="1"/>
    <col min="523" max="523" width="15.42578125" style="2" bestFit="1" customWidth="1"/>
    <col min="524" max="524" width="19.5703125" style="2" customWidth="1"/>
    <col min="525" max="525" width="16.28515625" style="2" customWidth="1"/>
    <col min="526" max="768" width="9.140625" style="2"/>
    <col min="769" max="769" width="5" style="2" customWidth="1"/>
    <col min="770" max="770" width="26.42578125" style="2" customWidth="1"/>
    <col min="771" max="771" width="3.5703125" style="2" customWidth="1"/>
    <col min="772" max="772" width="36.140625" style="2" customWidth="1"/>
    <col min="773" max="773" width="19.28515625" style="2" customWidth="1"/>
    <col min="774" max="774" width="18.85546875" style="2" customWidth="1"/>
    <col min="775" max="775" width="9.28515625" style="2" customWidth="1"/>
    <col min="776" max="776" width="9" style="2" customWidth="1"/>
    <col min="777" max="777" width="18" style="2" customWidth="1"/>
    <col min="778" max="778" width="16.5703125" style="2" customWidth="1"/>
    <col min="779" max="779" width="15.42578125" style="2" bestFit="1" customWidth="1"/>
    <col min="780" max="780" width="19.5703125" style="2" customWidth="1"/>
    <col min="781" max="781" width="16.28515625" style="2" customWidth="1"/>
    <col min="782" max="1024" width="9.140625" style="2"/>
    <col min="1025" max="1025" width="5" style="2" customWidth="1"/>
    <col min="1026" max="1026" width="26.42578125" style="2" customWidth="1"/>
    <col min="1027" max="1027" width="3.5703125" style="2" customWidth="1"/>
    <col min="1028" max="1028" width="36.140625" style="2" customWidth="1"/>
    <col min="1029" max="1029" width="19.28515625" style="2" customWidth="1"/>
    <col min="1030" max="1030" width="18.85546875" style="2" customWidth="1"/>
    <col min="1031" max="1031" width="9.28515625" style="2" customWidth="1"/>
    <col min="1032" max="1032" width="9" style="2" customWidth="1"/>
    <col min="1033" max="1033" width="18" style="2" customWidth="1"/>
    <col min="1034" max="1034" width="16.5703125" style="2" customWidth="1"/>
    <col min="1035" max="1035" width="15.42578125" style="2" bestFit="1" customWidth="1"/>
    <col min="1036" max="1036" width="19.5703125" style="2" customWidth="1"/>
    <col min="1037" max="1037" width="16.28515625" style="2" customWidth="1"/>
    <col min="1038" max="1280" width="9.140625" style="2"/>
    <col min="1281" max="1281" width="5" style="2" customWidth="1"/>
    <col min="1282" max="1282" width="26.42578125" style="2" customWidth="1"/>
    <col min="1283" max="1283" width="3.5703125" style="2" customWidth="1"/>
    <col min="1284" max="1284" width="36.140625" style="2" customWidth="1"/>
    <col min="1285" max="1285" width="19.28515625" style="2" customWidth="1"/>
    <col min="1286" max="1286" width="18.85546875" style="2" customWidth="1"/>
    <col min="1287" max="1287" width="9.28515625" style="2" customWidth="1"/>
    <col min="1288" max="1288" width="9" style="2" customWidth="1"/>
    <col min="1289" max="1289" width="18" style="2" customWidth="1"/>
    <col min="1290" max="1290" width="16.5703125" style="2" customWidth="1"/>
    <col min="1291" max="1291" width="15.42578125" style="2" bestFit="1" customWidth="1"/>
    <col min="1292" max="1292" width="19.5703125" style="2" customWidth="1"/>
    <col min="1293" max="1293" width="16.28515625" style="2" customWidth="1"/>
    <col min="1294" max="1536" width="9.140625" style="2"/>
    <col min="1537" max="1537" width="5" style="2" customWidth="1"/>
    <col min="1538" max="1538" width="26.42578125" style="2" customWidth="1"/>
    <col min="1539" max="1539" width="3.5703125" style="2" customWidth="1"/>
    <col min="1540" max="1540" width="36.140625" style="2" customWidth="1"/>
    <col min="1541" max="1541" width="19.28515625" style="2" customWidth="1"/>
    <col min="1542" max="1542" width="18.85546875" style="2" customWidth="1"/>
    <col min="1543" max="1543" width="9.28515625" style="2" customWidth="1"/>
    <col min="1544" max="1544" width="9" style="2" customWidth="1"/>
    <col min="1545" max="1545" width="18" style="2" customWidth="1"/>
    <col min="1546" max="1546" width="16.5703125" style="2" customWidth="1"/>
    <col min="1547" max="1547" width="15.42578125" style="2" bestFit="1" customWidth="1"/>
    <col min="1548" max="1548" width="19.5703125" style="2" customWidth="1"/>
    <col min="1549" max="1549" width="16.28515625" style="2" customWidth="1"/>
    <col min="1550" max="1792" width="9.140625" style="2"/>
    <col min="1793" max="1793" width="5" style="2" customWidth="1"/>
    <col min="1794" max="1794" width="26.42578125" style="2" customWidth="1"/>
    <col min="1795" max="1795" width="3.5703125" style="2" customWidth="1"/>
    <col min="1796" max="1796" width="36.140625" style="2" customWidth="1"/>
    <col min="1797" max="1797" width="19.28515625" style="2" customWidth="1"/>
    <col min="1798" max="1798" width="18.85546875" style="2" customWidth="1"/>
    <col min="1799" max="1799" width="9.28515625" style="2" customWidth="1"/>
    <col min="1800" max="1800" width="9" style="2" customWidth="1"/>
    <col min="1801" max="1801" width="18" style="2" customWidth="1"/>
    <col min="1802" max="1802" width="16.5703125" style="2" customWidth="1"/>
    <col min="1803" max="1803" width="15.42578125" style="2" bestFit="1" customWidth="1"/>
    <col min="1804" max="1804" width="19.5703125" style="2" customWidth="1"/>
    <col min="1805" max="1805" width="16.28515625" style="2" customWidth="1"/>
    <col min="1806" max="2048" width="9.140625" style="2"/>
    <col min="2049" max="2049" width="5" style="2" customWidth="1"/>
    <col min="2050" max="2050" width="26.42578125" style="2" customWidth="1"/>
    <col min="2051" max="2051" width="3.5703125" style="2" customWidth="1"/>
    <col min="2052" max="2052" width="36.140625" style="2" customWidth="1"/>
    <col min="2053" max="2053" width="19.28515625" style="2" customWidth="1"/>
    <col min="2054" max="2054" width="18.85546875" style="2" customWidth="1"/>
    <col min="2055" max="2055" width="9.28515625" style="2" customWidth="1"/>
    <col min="2056" max="2056" width="9" style="2" customWidth="1"/>
    <col min="2057" max="2057" width="18" style="2" customWidth="1"/>
    <col min="2058" max="2058" width="16.5703125" style="2" customWidth="1"/>
    <col min="2059" max="2059" width="15.42578125" style="2" bestFit="1" customWidth="1"/>
    <col min="2060" max="2060" width="19.5703125" style="2" customWidth="1"/>
    <col min="2061" max="2061" width="16.28515625" style="2" customWidth="1"/>
    <col min="2062" max="2304" width="9.140625" style="2"/>
    <col min="2305" max="2305" width="5" style="2" customWidth="1"/>
    <col min="2306" max="2306" width="26.42578125" style="2" customWidth="1"/>
    <col min="2307" max="2307" width="3.5703125" style="2" customWidth="1"/>
    <col min="2308" max="2308" width="36.140625" style="2" customWidth="1"/>
    <col min="2309" max="2309" width="19.28515625" style="2" customWidth="1"/>
    <col min="2310" max="2310" width="18.85546875" style="2" customWidth="1"/>
    <col min="2311" max="2311" width="9.28515625" style="2" customWidth="1"/>
    <col min="2312" max="2312" width="9" style="2" customWidth="1"/>
    <col min="2313" max="2313" width="18" style="2" customWidth="1"/>
    <col min="2314" max="2314" width="16.5703125" style="2" customWidth="1"/>
    <col min="2315" max="2315" width="15.42578125" style="2" bestFit="1" customWidth="1"/>
    <col min="2316" max="2316" width="19.5703125" style="2" customWidth="1"/>
    <col min="2317" max="2317" width="16.28515625" style="2" customWidth="1"/>
    <col min="2318" max="2560" width="9.140625" style="2"/>
    <col min="2561" max="2561" width="5" style="2" customWidth="1"/>
    <col min="2562" max="2562" width="26.42578125" style="2" customWidth="1"/>
    <col min="2563" max="2563" width="3.5703125" style="2" customWidth="1"/>
    <col min="2564" max="2564" width="36.140625" style="2" customWidth="1"/>
    <col min="2565" max="2565" width="19.28515625" style="2" customWidth="1"/>
    <col min="2566" max="2566" width="18.85546875" style="2" customWidth="1"/>
    <col min="2567" max="2567" width="9.28515625" style="2" customWidth="1"/>
    <col min="2568" max="2568" width="9" style="2" customWidth="1"/>
    <col min="2569" max="2569" width="18" style="2" customWidth="1"/>
    <col min="2570" max="2570" width="16.5703125" style="2" customWidth="1"/>
    <col min="2571" max="2571" width="15.42578125" style="2" bestFit="1" customWidth="1"/>
    <col min="2572" max="2572" width="19.5703125" style="2" customWidth="1"/>
    <col min="2573" max="2573" width="16.28515625" style="2" customWidth="1"/>
    <col min="2574" max="2816" width="9.140625" style="2"/>
    <col min="2817" max="2817" width="5" style="2" customWidth="1"/>
    <col min="2818" max="2818" width="26.42578125" style="2" customWidth="1"/>
    <col min="2819" max="2819" width="3.5703125" style="2" customWidth="1"/>
    <col min="2820" max="2820" width="36.140625" style="2" customWidth="1"/>
    <col min="2821" max="2821" width="19.28515625" style="2" customWidth="1"/>
    <col min="2822" max="2822" width="18.85546875" style="2" customWidth="1"/>
    <col min="2823" max="2823" width="9.28515625" style="2" customWidth="1"/>
    <col min="2824" max="2824" width="9" style="2" customWidth="1"/>
    <col min="2825" max="2825" width="18" style="2" customWidth="1"/>
    <col min="2826" max="2826" width="16.5703125" style="2" customWidth="1"/>
    <col min="2827" max="2827" width="15.42578125" style="2" bestFit="1" customWidth="1"/>
    <col min="2828" max="2828" width="19.5703125" style="2" customWidth="1"/>
    <col min="2829" max="2829" width="16.28515625" style="2" customWidth="1"/>
    <col min="2830" max="3072" width="9.140625" style="2"/>
    <col min="3073" max="3073" width="5" style="2" customWidth="1"/>
    <col min="3074" max="3074" width="26.42578125" style="2" customWidth="1"/>
    <col min="3075" max="3075" width="3.5703125" style="2" customWidth="1"/>
    <col min="3076" max="3076" width="36.140625" style="2" customWidth="1"/>
    <col min="3077" max="3077" width="19.28515625" style="2" customWidth="1"/>
    <col min="3078" max="3078" width="18.85546875" style="2" customWidth="1"/>
    <col min="3079" max="3079" width="9.28515625" style="2" customWidth="1"/>
    <col min="3080" max="3080" width="9" style="2" customWidth="1"/>
    <col min="3081" max="3081" width="18" style="2" customWidth="1"/>
    <col min="3082" max="3082" width="16.5703125" style="2" customWidth="1"/>
    <col min="3083" max="3083" width="15.42578125" style="2" bestFit="1" customWidth="1"/>
    <col min="3084" max="3084" width="19.5703125" style="2" customWidth="1"/>
    <col min="3085" max="3085" width="16.28515625" style="2" customWidth="1"/>
    <col min="3086" max="3328" width="9.140625" style="2"/>
    <col min="3329" max="3329" width="5" style="2" customWidth="1"/>
    <col min="3330" max="3330" width="26.42578125" style="2" customWidth="1"/>
    <col min="3331" max="3331" width="3.5703125" style="2" customWidth="1"/>
    <col min="3332" max="3332" width="36.140625" style="2" customWidth="1"/>
    <col min="3333" max="3333" width="19.28515625" style="2" customWidth="1"/>
    <col min="3334" max="3334" width="18.85546875" style="2" customWidth="1"/>
    <col min="3335" max="3335" width="9.28515625" style="2" customWidth="1"/>
    <col min="3336" max="3336" width="9" style="2" customWidth="1"/>
    <col min="3337" max="3337" width="18" style="2" customWidth="1"/>
    <col min="3338" max="3338" width="16.5703125" style="2" customWidth="1"/>
    <col min="3339" max="3339" width="15.42578125" style="2" bestFit="1" customWidth="1"/>
    <col min="3340" max="3340" width="19.5703125" style="2" customWidth="1"/>
    <col min="3341" max="3341" width="16.28515625" style="2" customWidth="1"/>
    <col min="3342" max="3584" width="9.140625" style="2"/>
    <col min="3585" max="3585" width="5" style="2" customWidth="1"/>
    <col min="3586" max="3586" width="26.42578125" style="2" customWidth="1"/>
    <col min="3587" max="3587" width="3.5703125" style="2" customWidth="1"/>
    <col min="3588" max="3588" width="36.140625" style="2" customWidth="1"/>
    <col min="3589" max="3589" width="19.28515625" style="2" customWidth="1"/>
    <col min="3590" max="3590" width="18.85546875" style="2" customWidth="1"/>
    <col min="3591" max="3591" width="9.28515625" style="2" customWidth="1"/>
    <col min="3592" max="3592" width="9" style="2" customWidth="1"/>
    <col min="3593" max="3593" width="18" style="2" customWidth="1"/>
    <col min="3594" max="3594" width="16.5703125" style="2" customWidth="1"/>
    <col min="3595" max="3595" width="15.42578125" style="2" bestFit="1" customWidth="1"/>
    <col min="3596" max="3596" width="19.5703125" style="2" customWidth="1"/>
    <col min="3597" max="3597" width="16.28515625" style="2" customWidth="1"/>
    <col min="3598" max="3840" width="9.140625" style="2"/>
    <col min="3841" max="3841" width="5" style="2" customWidth="1"/>
    <col min="3842" max="3842" width="26.42578125" style="2" customWidth="1"/>
    <col min="3843" max="3843" width="3.5703125" style="2" customWidth="1"/>
    <col min="3844" max="3844" width="36.140625" style="2" customWidth="1"/>
    <col min="3845" max="3845" width="19.28515625" style="2" customWidth="1"/>
    <col min="3846" max="3846" width="18.85546875" style="2" customWidth="1"/>
    <col min="3847" max="3847" width="9.28515625" style="2" customWidth="1"/>
    <col min="3848" max="3848" width="9" style="2" customWidth="1"/>
    <col min="3849" max="3849" width="18" style="2" customWidth="1"/>
    <col min="3850" max="3850" width="16.5703125" style="2" customWidth="1"/>
    <col min="3851" max="3851" width="15.42578125" style="2" bestFit="1" customWidth="1"/>
    <col min="3852" max="3852" width="19.5703125" style="2" customWidth="1"/>
    <col min="3853" max="3853" width="16.28515625" style="2" customWidth="1"/>
    <col min="3854" max="4096" width="9.140625" style="2"/>
    <col min="4097" max="4097" width="5" style="2" customWidth="1"/>
    <col min="4098" max="4098" width="26.42578125" style="2" customWidth="1"/>
    <col min="4099" max="4099" width="3.5703125" style="2" customWidth="1"/>
    <col min="4100" max="4100" width="36.140625" style="2" customWidth="1"/>
    <col min="4101" max="4101" width="19.28515625" style="2" customWidth="1"/>
    <col min="4102" max="4102" width="18.85546875" style="2" customWidth="1"/>
    <col min="4103" max="4103" width="9.28515625" style="2" customWidth="1"/>
    <col min="4104" max="4104" width="9" style="2" customWidth="1"/>
    <col min="4105" max="4105" width="18" style="2" customWidth="1"/>
    <col min="4106" max="4106" width="16.5703125" style="2" customWidth="1"/>
    <col min="4107" max="4107" width="15.42578125" style="2" bestFit="1" customWidth="1"/>
    <col min="4108" max="4108" width="19.5703125" style="2" customWidth="1"/>
    <col min="4109" max="4109" width="16.28515625" style="2" customWidth="1"/>
    <col min="4110" max="4352" width="9.140625" style="2"/>
    <col min="4353" max="4353" width="5" style="2" customWidth="1"/>
    <col min="4354" max="4354" width="26.42578125" style="2" customWidth="1"/>
    <col min="4355" max="4355" width="3.5703125" style="2" customWidth="1"/>
    <col min="4356" max="4356" width="36.140625" style="2" customWidth="1"/>
    <col min="4357" max="4357" width="19.28515625" style="2" customWidth="1"/>
    <col min="4358" max="4358" width="18.85546875" style="2" customWidth="1"/>
    <col min="4359" max="4359" width="9.28515625" style="2" customWidth="1"/>
    <col min="4360" max="4360" width="9" style="2" customWidth="1"/>
    <col min="4361" max="4361" width="18" style="2" customWidth="1"/>
    <col min="4362" max="4362" width="16.5703125" style="2" customWidth="1"/>
    <col min="4363" max="4363" width="15.42578125" style="2" bestFit="1" customWidth="1"/>
    <col min="4364" max="4364" width="19.5703125" style="2" customWidth="1"/>
    <col min="4365" max="4365" width="16.28515625" style="2" customWidth="1"/>
    <col min="4366" max="4608" width="9.140625" style="2"/>
    <col min="4609" max="4609" width="5" style="2" customWidth="1"/>
    <col min="4610" max="4610" width="26.42578125" style="2" customWidth="1"/>
    <col min="4611" max="4611" width="3.5703125" style="2" customWidth="1"/>
    <col min="4612" max="4612" width="36.140625" style="2" customWidth="1"/>
    <col min="4613" max="4613" width="19.28515625" style="2" customWidth="1"/>
    <col min="4614" max="4614" width="18.85546875" style="2" customWidth="1"/>
    <col min="4615" max="4615" width="9.28515625" style="2" customWidth="1"/>
    <col min="4616" max="4616" width="9" style="2" customWidth="1"/>
    <col min="4617" max="4617" width="18" style="2" customWidth="1"/>
    <col min="4618" max="4618" width="16.5703125" style="2" customWidth="1"/>
    <col min="4619" max="4619" width="15.42578125" style="2" bestFit="1" customWidth="1"/>
    <col min="4620" max="4620" width="19.5703125" style="2" customWidth="1"/>
    <col min="4621" max="4621" width="16.28515625" style="2" customWidth="1"/>
    <col min="4622" max="4864" width="9.140625" style="2"/>
    <col min="4865" max="4865" width="5" style="2" customWidth="1"/>
    <col min="4866" max="4866" width="26.42578125" style="2" customWidth="1"/>
    <col min="4867" max="4867" width="3.5703125" style="2" customWidth="1"/>
    <col min="4868" max="4868" width="36.140625" style="2" customWidth="1"/>
    <col min="4869" max="4869" width="19.28515625" style="2" customWidth="1"/>
    <col min="4870" max="4870" width="18.85546875" style="2" customWidth="1"/>
    <col min="4871" max="4871" width="9.28515625" style="2" customWidth="1"/>
    <col min="4872" max="4872" width="9" style="2" customWidth="1"/>
    <col min="4873" max="4873" width="18" style="2" customWidth="1"/>
    <col min="4874" max="4874" width="16.5703125" style="2" customWidth="1"/>
    <col min="4875" max="4875" width="15.42578125" style="2" bestFit="1" customWidth="1"/>
    <col min="4876" max="4876" width="19.5703125" style="2" customWidth="1"/>
    <col min="4877" max="4877" width="16.28515625" style="2" customWidth="1"/>
    <col min="4878" max="5120" width="9.140625" style="2"/>
    <col min="5121" max="5121" width="5" style="2" customWidth="1"/>
    <col min="5122" max="5122" width="26.42578125" style="2" customWidth="1"/>
    <col min="5123" max="5123" width="3.5703125" style="2" customWidth="1"/>
    <col min="5124" max="5124" width="36.140625" style="2" customWidth="1"/>
    <col min="5125" max="5125" width="19.28515625" style="2" customWidth="1"/>
    <col min="5126" max="5126" width="18.85546875" style="2" customWidth="1"/>
    <col min="5127" max="5127" width="9.28515625" style="2" customWidth="1"/>
    <col min="5128" max="5128" width="9" style="2" customWidth="1"/>
    <col min="5129" max="5129" width="18" style="2" customWidth="1"/>
    <col min="5130" max="5130" width="16.5703125" style="2" customWidth="1"/>
    <col min="5131" max="5131" width="15.42578125" style="2" bestFit="1" customWidth="1"/>
    <col min="5132" max="5132" width="19.5703125" style="2" customWidth="1"/>
    <col min="5133" max="5133" width="16.28515625" style="2" customWidth="1"/>
    <col min="5134" max="5376" width="9.140625" style="2"/>
    <col min="5377" max="5377" width="5" style="2" customWidth="1"/>
    <col min="5378" max="5378" width="26.42578125" style="2" customWidth="1"/>
    <col min="5379" max="5379" width="3.5703125" style="2" customWidth="1"/>
    <col min="5380" max="5380" width="36.140625" style="2" customWidth="1"/>
    <col min="5381" max="5381" width="19.28515625" style="2" customWidth="1"/>
    <col min="5382" max="5382" width="18.85546875" style="2" customWidth="1"/>
    <col min="5383" max="5383" width="9.28515625" style="2" customWidth="1"/>
    <col min="5384" max="5384" width="9" style="2" customWidth="1"/>
    <col min="5385" max="5385" width="18" style="2" customWidth="1"/>
    <col min="5386" max="5386" width="16.5703125" style="2" customWidth="1"/>
    <col min="5387" max="5387" width="15.42578125" style="2" bestFit="1" customWidth="1"/>
    <col min="5388" max="5388" width="19.5703125" style="2" customWidth="1"/>
    <col min="5389" max="5389" width="16.28515625" style="2" customWidth="1"/>
    <col min="5390" max="5632" width="9.140625" style="2"/>
    <col min="5633" max="5633" width="5" style="2" customWidth="1"/>
    <col min="5634" max="5634" width="26.42578125" style="2" customWidth="1"/>
    <col min="5635" max="5635" width="3.5703125" style="2" customWidth="1"/>
    <col min="5636" max="5636" width="36.140625" style="2" customWidth="1"/>
    <col min="5637" max="5637" width="19.28515625" style="2" customWidth="1"/>
    <col min="5638" max="5638" width="18.85546875" style="2" customWidth="1"/>
    <col min="5639" max="5639" width="9.28515625" style="2" customWidth="1"/>
    <col min="5640" max="5640" width="9" style="2" customWidth="1"/>
    <col min="5641" max="5641" width="18" style="2" customWidth="1"/>
    <col min="5642" max="5642" width="16.5703125" style="2" customWidth="1"/>
    <col min="5643" max="5643" width="15.42578125" style="2" bestFit="1" customWidth="1"/>
    <col min="5644" max="5644" width="19.5703125" style="2" customWidth="1"/>
    <col min="5645" max="5645" width="16.28515625" style="2" customWidth="1"/>
    <col min="5646" max="5888" width="9.140625" style="2"/>
    <col min="5889" max="5889" width="5" style="2" customWidth="1"/>
    <col min="5890" max="5890" width="26.42578125" style="2" customWidth="1"/>
    <col min="5891" max="5891" width="3.5703125" style="2" customWidth="1"/>
    <col min="5892" max="5892" width="36.140625" style="2" customWidth="1"/>
    <col min="5893" max="5893" width="19.28515625" style="2" customWidth="1"/>
    <col min="5894" max="5894" width="18.85546875" style="2" customWidth="1"/>
    <col min="5895" max="5895" width="9.28515625" style="2" customWidth="1"/>
    <col min="5896" max="5896" width="9" style="2" customWidth="1"/>
    <col min="5897" max="5897" width="18" style="2" customWidth="1"/>
    <col min="5898" max="5898" width="16.5703125" style="2" customWidth="1"/>
    <col min="5899" max="5899" width="15.42578125" style="2" bestFit="1" customWidth="1"/>
    <col min="5900" max="5900" width="19.5703125" style="2" customWidth="1"/>
    <col min="5901" max="5901" width="16.28515625" style="2" customWidth="1"/>
    <col min="5902" max="6144" width="9.140625" style="2"/>
    <col min="6145" max="6145" width="5" style="2" customWidth="1"/>
    <col min="6146" max="6146" width="26.42578125" style="2" customWidth="1"/>
    <col min="6147" max="6147" width="3.5703125" style="2" customWidth="1"/>
    <col min="6148" max="6148" width="36.140625" style="2" customWidth="1"/>
    <col min="6149" max="6149" width="19.28515625" style="2" customWidth="1"/>
    <col min="6150" max="6150" width="18.85546875" style="2" customWidth="1"/>
    <col min="6151" max="6151" width="9.28515625" style="2" customWidth="1"/>
    <col min="6152" max="6152" width="9" style="2" customWidth="1"/>
    <col min="6153" max="6153" width="18" style="2" customWidth="1"/>
    <col min="6154" max="6154" width="16.5703125" style="2" customWidth="1"/>
    <col min="6155" max="6155" width="15.42578125" style="2" bestFit="1" customWidth="1"/>
    <col min="6156" max="6156" width="19.5703125" style="2" customWidth="1"/>
    <col min="6157" max="6157" width="16.28515625" style="2" customWidth="1"/>
    <col min="6158" max="6400" width="9.140625" style="2"/>
    <col min="6401" max="6401" width="5" style="2" customWidth="1"/>
    <col min="6402" max="6402" width="26.42578125" style="2" customWidth="1"/>
    <col min="6403" max="6403" width="3.5703125" style="2" customWidth="1"/>
    <col min="6404" max="6404" width="36.140625" style="2" customWidth="1"/>
    <col min="6405" max="6405" width="19.28515625" style="2" customWidth="1"/>
    <col min="6406" max="6406" width="18.85546875" style="2" customWidth="1"/>
    <col min="6407" max="6407" width="9.28515625" style="2" customWidth="1"/>
    <col min="6408" max="6408" width="9" style="2" customWidth="1"/>
    <col min="6409" max="6409" width="18" style="2" customWidth="1"/>
    <col min="6410" max="6410" width="16.5703125" style="2" customWidth="1"/>
    <col min="6411" max="6411" width="15.42578125" style="2" bestFit="1" customWidth="1"/>
    <col min="6412" max="6412" width="19.5703125" style="2" customWidth="1"/>
    <col min="6413" max="6413" width="16.28515625" style="2" customWidth="1"/>
    <col min="6414" max="6656" width="9.140625" style="2"/>
    <col min="6657" max="6657" width="5" style="2" customWidth="1"/>
    <col min="6658" max="6658" width="26.42578125" style="2" customWidth="1"/>
    <col min="6659" max="6659" width="3.5703125" style="2" customWidth="1"/>
    <col min="6660" max="6660" width="36.140625" style="2" customWidth="1"/>
    <col min="6661" max="6661" width="19.28515625" style="2" customWidth="1"/>
    <col min="6662" max="6662" width="18.85546875" style="2" customWidth="1"/>
    <col min="6663" max="6663" width="9.28515625" style="2" customWidth="1"/>
    <col min="6664" max="6664" width="9" style="2" customWidth="1"/>
    <col min="6665" max="6665" width="18" style="2" customWidth="1"/>
    <col min="6666" max="6666" width="16.5703125" style="2" customWidth="1"/>
    <col min="6667" max="6667" width="15.42578125" style="2" bestFit="1" customWidth="1"/>
    <col min="6668" max="6668" width="19.5703125" style="2" customWidth="1"/>
    <col min="6669" max="6669" width="16.28515625" style="2" customWidth="1"/>
    <col min="6670" max="6912" width="9.140625" style="2"/>
    <col min="6913" max="6913" width="5" style="2" customWidth="1"/>
    <col min="6914" max="6914" width="26.42578125" style="2" customWidth="1"/>
    <col min="6915" max="6915" width="3.5703125" style="2" customWidth="1"/>
    <col min="6916" max="6916" width="36.140625" style="2" customWidth="1"/>
    <col min="6917" max="6917" width="19.28515625" style="2" customWidth="1"/>
    <col min="6918" max="6918" width="18.85546875" style="2" customWidth="1"/>
    <col min="6919" max="6919" width="9.28515625" style="2" customWidth="1"/>
    <col min="6920" max="6920" width="9" style="2" customWidth="1"/>
    <col min="6921" max="6921" width="18" style="2" customWidth="1"/>
    <col min="6922" max="6922" width="16.5703125" style="2" customWidth="1"/>
    <col min="6923" max="6923" width="15.42578125" style="2" bestFit="1" customWidth="1"/>
    <col min="6924" max="6924" width="19.5703125" style="2" customWidth="1"/>
    <col min="6925" max="6925" width="16.28515625" style="2" customWidth="1"/>
    <col min="6926" max="7168" width="9.140625" style="2"/>
    <col min="7169" max="7169" width="5" style="2" customWidth="1"/>
    <col min="7170" max="7170" width="26.42578125" style="2" customWidth="1"/>
    <col min="7171" max="7171" width="3.5703125" style="2" customWidth="1"/>
    <col min="7172" max="7172" width="36.140625" style="2" customWidth="1"/>
    <col min="7173" max="7173" width="19.28515625" style="2" customWidth="1"/>
    <col min="7174" max="7174" width="18.85546875" style="2" customWidth="1"/>
    <col min="7175" max="7175" width="9.28515625" style="2" customWidth="1"/>
    <col min="7176" max="7176" width="9" style="2" customWidth="1"/>
    <col min="7177" max="7177" width="18" style="2" customWidth="1"/>
    <col min="7178" max="7178" width="16.5703125" style="2" customWidth="1"/>
    <col min="7179" max="7179" width="15.42578125" style="2" bestFit="1" customWidth="1"/>
    <col min="7180" max="7180" width="19.5703125" style="2" customWidth="1"/>
    <col min="7181" max="7181" width="16.28515625" style="2" customWidth="1"/>
    <col min="7182" max="7424" width="9.140625" style="2"/>
    <col min="7425" max="7425" width="5" style="2" customWidth="1"/>
    <col min="7426" max="7426" width="26.42578125" style="2" customWidth="1"/>
    <col min="7427" max="7427" width="3.5703125" style="2" customWidth="1"/>
    <col min="7428" max="7428" width="36.140625" style="2" customWidth="1"/>
    <col min="7429" max="7429" width="19.28515625" style="2" customWidth="1"/>
    <col min="7430" max="7430" width="18.85546875" style="2" customWidth="1"/>
    <col min="7431" max="7431" width="9.28515625" style="2" customWidth="1"/>
    <col min="7432" max="7432" width="9" style="2" customWidth="1"/>
    <col min="7433" max="7433" width="18" style="2" customWidth="1"/>
    <col min="7434" max="7434" width="16.5703125" style="2" customWidth="1"/>
    <col min="7435" max="7435" width="15.42578125" style="2" bestFit="1" customWidth="1"/>
    <col min="7436" max="7436" width="19.5703125" style="2" customWidth="1"/>
    <col min="7437" max="7437" width="16.28515625" style="2" customWidth="1"/>
    <col min="7438" max="7680" width="9.140625" style="2"/>
    <col min="7681" max="7681" width="5" style="2" customWidth="1"/>
    <col min="7682" max="7682" width="26.42578125" style="2" customWidth="1"/>
    <col min="7683" max="7683" width="3.5703125" style="2" customWidth="1"/>
    <col min="7684" max="7684" width="36.140625" style="2" customWidth="1"/>
    <col min="7685" max="7685" width="19.28515625" style="2" customWidth="1"/>
    <col min="7686" max="7686" width="18.85546875" style="2" customWidth="1"/>
    <col min="7687" max="7687" width="9.28515625" style="2" customWidth="1"/>
    <col min="7688" max="7688" width="9" style="2" customWidth="1"/>
    <col min="7689" max="7689" width="18" style="2" customWidth="1"/>
    <col min="7690" max="7690" width="16.5703125" style="2" customWidth="1"/>
    <col min="7691" max="7691" width="15.42578125" style="2" bestFit="1" customWidth="1"/>
    <col min="7692" max="7692" width="19.5703125" style="2" customWidth="1"/>
    <col min="7693" max="7693" width="16.28515625" style="2" customWidth="1"/>
    <col min="7694" max="7936" width="9.140625" style="2"/>
    <col min="7937" max="7937" width="5" style="2" customWidth="1"/>
    <col min="7938" max="7938" width="26.42578125" style="2" customWidth="1"/>
    <col min="7939" max="7939" width="3.5703125" style="2" customWidth="1"/>
    <col min="7940" max="7940" width="36.140625" style="2" customWidth="1"/>
    <col min="7941" max="7941" width="19.28515625" style="2" customWidth="1"/>
    <col min="7942" max="7942" width="18.85546875" style="2" customWidth="1"/>
    <col min="7943" max="7943" width="9.28515625" style="2" customWidth="1"/>
    <col min="7944" max="7944" width="9" style="2" customWidth="1"/>
    <col min="7945" max="7945" width="18" style="2" customWidth="1"/>
    <col min="7946" max="7946" width="16.5703125" style="2" customWidth="1"/>
    <col min="7947" max="7947" width="15.42578125" style="2" bestFit="1" customWidth="1"/>
    <col min="7948" max="7948" width="19.5703125" style="2" customWidth="1"/>
    <col min="7949" max="7949" width="16.28515625" style="2" customWidth="1"/>
    <col min="7950" max="8192" width="9.140625" style="2"/>
    <col min="8193" max="8193" width="5" style="2" customWidth="1"/>
    <col min="8194" max="8194" width="26.42578125" style="2" customWidth="1"/>
    <col min="8195" max="8195" width="3.5703125" style="2" customWidth="1"/>
    <col min="8196" max="8196" width="36.140625" style="2" customWidth="1"/>
    <col min="8197" max="8197" width="19.28515625" style="2" customWidth="1"/>
    <col min="8198" max="8198" width="18.85546875" style="2" customWidth="1"/>
    <col min="8199" max="8199" width="9.28515625" style="2" customWidth="1"/>
    <col min="8200" max="8200" width="9" style="2" customWidth="1"/>
    <col min="8201" max="8201" width="18" style="2" customWidth="1"/>
    <col min="8202" max="8202" width="16.5703125" style="2" customWidth="1"/>
    <col min="8203" max="8203" width="15.42578125" style="2" bestFit="1" customWidth="1"/>
    <col min="8204" max="8204" width="19.5703125" style="2" customWidth="1"/>
    <col min="8205" max="8205" width="16.28515625" style="2" customWidth="1"/>
    <col min="8206" max="8448" width="9.140625" style="2"/>
    <col min="8449" max="8449" width="5" style="2" customWidth="1"/>
    <col min="8450" max="8450" width="26.42578125" style="2" customWidth="1"/>
    <col min="8451" max="8451" width="3.5703125" style="2" customWidth="1"/>
    <col min="8452" max="8452" width="36.140625" style="2" customWidth="1"/>
    <col min="8453" max="8453" width="19.28515625" style="2" customWidth="1"/>
    <col min="8454" max="8454" width="18.85546875" style="2" customWidth="1"/>
    <col min="8455" max="8455" width="9.28515625" style="2" customWidth="1"/>
    <col min="8456" max="8456" width="9" style="2" customWidth="1"/>
    <col min="8457" max="8457" width="18" style="2" customWidth="1"/>
    <col min="8458" max="8458" width="16.5703125" style="2" customWidth="1"/>
    <col min="8459" max="8459" width="15.42578125" style="2" bestFit="1" customWidth="1"/>
    <col min="8460" max="8460" width="19.5703125" style="2" customWidth="1"/>
    <col min="8461" max="8461" width="16.28515625" style="2" customWidth="1"/>
    <col min="8462" max="8704" width="9.140625" style="2"/>
    <col min="8705" max="8705" width="5" style="2" customWidth="1"/>
    <col min="8706" max="8706" width="26.42578125" style="2" customWidth="1"/>
    <col min="8707" max="8707" width="3.5703125" style="2" customWidth="1"/>
    <col min="8708" max="8708" width="36.140625" style="2" customWidth="1"/>
    <col min="8709" max="8709" width="19.28515625" style="2" customWidth="1"/>
    <col min="8710" max="8710" width="18.85546875" style="2" customWidth="1"/>
    <col min="8711" max="8711" width="9.28515625" style="2" customWidth="1"/>
    <col min="8712" max="8712" width="9" style="2" customWidth="1"/>
    <col min="8713" max="8713" width="18" style="2" customWidth="1"/>
    <col min="8714" max="8714" width="16.5703125" style="2" customWidth="1"/>
    <col min="8715" max="8715" width="15.42578125" style="2" bestFit="1" customWidth="1"/>
    <col min="8716" max="8716" width="19.5703125" style="2" customWidth="1"/>
    <col min="8717" max="8717" width="16.28515625" style="2" customWidth="1"/>
    <col min="8718" max="8960" width="9.140625" style="2"/>
    <col min="8961" max="8961" width="5" style="2" customWidth="1"/>
    <col min="8962" max="8962" width="26.42578125" style="2" customWidth="1"/>
    <col min="8963" max="8963" width="3.5703125" style="2" customWidth="1"/>
    <col min="8964" max="8964" width="36.140625" style="2" customWidth="1"/>
    <col min="8965" max="8965" width="19.28515625" style="2" customWidth="1"/>
    <col min="8966" max="8966" width="18.85546875" style="2" customWidth="1"/>
    <col min="8967" max="8967" width="9.28515625" style="2" customWidth="1"/>
    <col min="8968" max="8968" width="9" style="2" customWidth="1"/>
    <col min="8969" max="8969" width="18" style="2" customWidth="1"/>
    <col min="8970" max="8970" width="16.5703125" style="2" customWidth="1"/>
    <col min="8971" max="8971" width="15.42578125" style="2" bestFit="1" customWidth="1"/>
    <col min="8972" max="8972" width="19.5703125" style="2" customWidth="1"/>
    <col min="8973" max="8973" width="16.28515625" style="2" customWidth="1"/>
    <col min="8974" max="9216" width="9.140625" style="2"/>
    <col min="9217" max="9217" width="5" style="2" customWidth="1"/>
    <col min="9218" max="9218" width="26.42578125" style="2" customWidth="1"/>
    <col min="9219" max="9219" width="3.5703125" style="2" customWidth="1"/>
    <col min="9220" max="9220" width="36.140625" style="2" customWidth="1"/>
    <col min="9221" max="9221" width="19.28515625" style="2" customWidth="1"/>
    <col min="9222" max="9222" width="18.85546875" style="2" customWidth="1"/>
    <col min="9223" max="9223" width="9.28515625" style="2" customWidth="1"/>
    <col min="9224" max="9224" width="9" style="2" customWidth="1"/>
    <col min="9225" max="9225" width="18" style="2" customWidth="1"/>
    <col min="9226" max="9226" width="16.5703125" style="2" customWidth="1"/>
    <col min="9227" max="9227" width="15.42578125" style="2" bestFit="1" customWidth="1"/>
    <col min="9228" max="9228" width="19.5703125" style="2" customWidth="1"/>
    <col min="9229" max="9229" width="16.28515625" style="2" customWidth="1"/>
    <col min="9230" max="9472" width="9.140625" style="2"/>
    <col min="9473" max="9473" width="5" style="2" customWidth="1"/>
    <col min="9474" max="9474" width="26.42578125" style="2" customWidth="1"/>
    <col min="9475" max="9475" width="3.5703125" style="2" customWidth="1"/>
    <col min="9476" max="9476" width="36.140625" style="2" customWidth="1"/>
    <col min="9477" max="9477" width="19.28515625" style="2" customWidth="1"/>
    <col min="9478" max="9478" width="18.85546875" style="2" customWidth="1"/>
    <col min="9479" max="9479" width="9.28515625" style="2" customWidth="1"/>
    <col min="9480" max="9480" width="9" style="2" customWidth="1"/>
    <col min="9481" max="9481" width="18" style="2" customWidth="1"/>
    <col min="9482" max="9482" width="16.5703125" style="2" customWidth="1"/>
    <col min="9483" max="9483" width="15.42578125" style="2" bestFit="1" customWidth="1"/>
    <col min="9484" max="9484" width="19.5703125" style="2" customWidth="1"/>
    <col min="9485" max="9485" width="16.28515625" style="2" customWidth="1"/>
    <col min="9486" max="9728" width="9.140625" style="2"/>
    <col min="9729" max="9729" width="5" style="2" customWidth="1"/>
    <col min="9730" max="9730" width="26.42578125" style="2" customWidth="1"/>
    <col min="9731" max="9731" width="3.5703125" style="2" customWidth="1"/>
    <col min="9732" max="9732" width="36.140625" style="2" customWidth="1"/>
    <col min="9733" max="9733" width="19.28515625" style="2" customWidth="1"/>
    <col min="9734" max="9734" width="18.85546875" style="2" customWidth="1"/>
    <col min="9735" max="9735" width="9.28515625" style="2" customWidth="1"/>
    <col min="9736" max="9736" width="9" style="2" customWidth="1"/>
    <col min="9737" max="9737" width="18" style="2" customWidth="1"/>
    <col min="9738" max="9738" width="16.5703125" style="2" customWidth="1"/>
    <col min="9739" max="9739" width="15.42578125" style="2" bestFit="1" customWidth="1"/>
    <col min="9740" max="9740" width="19.5703125" style="2" customWidth="1"/>
    <col min="9741" max="9741" width="16.28515625" style="2" customWidth="1"/>
    <col min="9742" max="9984" width="9.140625" style="2"/>
    <col min="9985" max="9985" width="5" style="2" customWidth="1"/>
    <col min="9986" max="9986" width="26.42578125" style="2" customWidth="1"/>
    <col min="9987" max="9987" width="3.5703125" style="2" customWidth="1"/>
    <col min="9988" max="9988" width="36.140625" style="2" customWidth="1"/>
    <col min="9989" max="9989" width="19.28515625" style="2" customWidth="1"/>
    <col min="9990" max="9990" width="18.85546875" style="2" customWidth="1"/>
    <col min="9991" max="9991" width="9.28515625" style="2" customWidth="1"/>
    <col min="9992" max="9992" width="9" style="2" customWidth="1"/>
    <col min="9993" max="9993" width="18" style="2" customWidth="1"/>
    <col min="9994" max="9994" width="16.5703125" style="2" customWidth="1"/>
    <col min="9995" max="9995" width="15.42578125" style="2" bestFit="1" customWidth="1"/>
    <col min="9996" max="9996" width="19.5703125" style="2" customWidth="1"/>
    <col min="9997" max="9997" width="16.28515625" style="2" customWidth="1"/>
    <col min="9998" max="10240" width="9.140625" style="2"/>
    <col min="10241" max="10241" width="5" style="2" customWidth="1"/>
    <col min="10242" max="10242" width="26.42578125" style="2" customWidth="1"/>
    <col min="10243" max="10243" width="3.5703125" style="2" customWidth="1"/>
    <col min="10244" max="10244" width="36.140625" style="2" customWidth="1"/>
    <col min="10245" max="10245" width="19.28515625" style="2" customWidth="1"/>
    <col min="10246" max="10246" width="18.85546875" style="2" customWidth="1"/>
    <col min="10247" max="10247" width="9.28515625" style="2" customWidth="1"/>
    <col min="10248" max="10248" width="9" style="2" customWidth="1"/>
    <col min="10249" max="10249" width="18" style="2" customWidth="1"/>
    <col min="10250" max="10250" width="16.5703125" style="2" customWidth="1"/>
    <col min="10251" max="10251" width="15.42578125" style="2" bestFit="1" customWidth="1"/>
    <col min="10252" max="10252" width="19.5703125" style="2" customWidth="1"/>
    <col min="10253" max="10253" width="16.28515625" style="2" customWidth="1"/>
    <col min="10254" max="10496" width="9.140625" style="2"/>
    <col min="10497" max="10497" width="5" style="2" customWidth="1"/>
    <col min="10498" max="10498" width="26.42578125" style="2" customWidth="1"/>
    <col min="10499" max="10499" width="3.5703125" style="2" customWidth="1"/>
    <col min="10500" max="10500" width="36.140625" style="2" customWidth="1"/>
    <col min="10501" max="10501" width="19.28515625" style="2" customWidth="1"/>
    <col min="10502" max="10502" width="18.85546875" style="2" customWidth="1"/>
    <col min="10503" max="10503" width="9.28515625" style="2" customWidth="1"/>
    <col min="10504" max="10504" width="9" style="2" customWidth="1"/>
    <col min="10505" max="10505" width="18" style="2" customWidth="1"/>
    <col min="10506" max="10506" width="16.5703125" style="2" customWidth="1"/>
    <col min="10507" max="10507" width="15.42578125" style="2" bestFit="1" customWidth="1"/>
    <col min="10508" max="10508" width="19.5703125" style="2" customWidth="1"/>
    <col min="10509" max="10509" width="16.28515625" style="2" customWidth="1"/>
    <col min="10510" max="10752" width="9.140625" style="2"/>
    <col min="10753" max="10753" width="5" style="2" customWidth="1"/>
    <col min="10754" max="10754" width="26.42578125" style="2" customWidth="1"/>
    <col min="10755" max="10755" width="3.5703125" style="2" customWidth="1"/>
    <col min="10756" max="10756" width="36.140625" style="2" customWidth="1"/>
    <col min="10757" max="10757" width="19.28515625" style="2" customWidth="1"/>
    <col min="10758" max="10758" width="18.85546875" style="2" customWidth="1"/>
    <col min="10759" max="10759" width="9.28515625" style="2" customWidth="1"/>
    <col min="10760" max="10760" width="9" style="2" customWidth="1"/>
    <col min="10761" max="10761" width="18" style="2" customWidth="1"/>
    <col min="10762" max="10762" width="16.5703125" style="2" customWidth="1"/>
    <col min="10763" max="10763" width="15.42578125" style="2" bestFit="1" customWidth="1"/>
    <col min="10764" max="10764" width="19.5703125" style="2" customWidth="1"/>
    <col min="10765" max="10765" width="16.28515625" style="2" customWidth="1"/>
    <col min="10766" max="11008" width="9.140625" style="2"/>
    <col min="11009" max="11009" width="5" style="2" customWidth="1"/>
    <col min="11010" max="11010" width="26.42578125" style="2" customWidth="1"/>
    <col min="11011" max="11011" width="3.5703125" style="2" customWidth="1"/>
    <col min="11012" max="11012" width="36.140625" style="2" customWidth="1"/>
    <col min="11013" max="11013" width="19.28515625" style="2" customWidth="1"/>
    <col min="11014" max="11014" width="18.85546875" style="2" customWidth="1"/>
    <col min="11015" max="11015" width="9.28515625" style="2" customWidth="1"/>
    <col min="11016" max="11016" width="9" style="2" customWidth="1"/>
    <col min="11017" max="11017" width="18" style="2" customWidth="1"/>
    <col min="11018" max="11018" width="16.5703125" style="2" customWidth="1"/>
    <col min="11019" max="11019" width="15.42578125" style="2" bestFit="1" customWidth="1"/>
    <col min="11020" max="11020" width="19.5703125" style="2" customWidth="1"/>
    <col min="11021" max="11021" width="16.28515625" style="2" customWidth="1"/>
    <col min="11022" max="11264" width="9.140625" style="2"/>
    <col min="11265" max="11265" width="5" style="2" customWidth="1"/>
    <col min="11266" max="11266" width="26.42578125" style="2" customWidth="1"/>
    <col min="11267" max="11267" width="3.5703125" style="2" customWidth="1"/>
    <col min="11268" max="11268" width="36.140625" style="2" customWidth="1"/>
    <col min="11269" max="11269" width="19.28515625" style="2" customWidth="1"/>
    <col min="11270" max="11270" width="18.85546875" style="2" customWidth="1"/>
    <col min="11271" max="11271" width="9.28515625" style="2" customWidth="1"/>
    <col min="11272" max="11272" width="9" style="2" customWidth="1"/>
    <col min="11273" max="11273" width="18" style="2" customWidth="1"/>
    <col min="11274" max="11274" width="16.5703125" style="2" customWidth="1"/>
    <col min="11275" max="11275" width="15.42578125" style="2" bestFit="1" customWidth="1"/>
    <col min="11276" max="11276" width="19.5703125" style="2" customWidth="1"/>
    <col min="11277" max="11277" width="16.28515625" style="2" customWidth="1"/>
    <col min="11278" max="11520" width="9.140625" style="2"/>
    <col min="11521" max="11521" width="5" style="2" customWidth="1"/>
    <col min="11522" max="11522" width="26.42578125" style="2" customWidth="1"/>
    <col min="11523" max="11523" width="3.5703125" style="2" customWidth="1"/>
    <col min="11524" max="11524" width="36.140625" style="2" customWidth="1"/>
    <col min="11525" max="11525" width="19.28515625" style="2" customWidth="1"/>
    <col min="11526" max="11526" width="18.85546875" style="2" customWidth="1"/>
    <col min="11527" max="11527" width="9.28515625" style="2" customWidth="1"/>
    <col min="11528" max="11528" width="9" style="2" customWidth="1"/>
    <col min="11529" max="11529" width="18" style="2" customWidth="1"/>
    <col min="11530" max="11530" width="16.5703125" style="2" customWidth="1"/>
    <col min="11531" max="11531" width="15.42578125" style="2" bestFit="1" customWidth="1"/>
    <col min="11532" max="11532" width="19.5703125" style="2" customWidth="1"/>
    <col min="11533" max="11533" width="16.28515625" style="2" customWidth="1"/>
    <col min="11534" max="11776" width="9.140625" style="2"/>
    <col min="11777" max="11777" width="5" style="2" customWidth="1"/>
    <col min="11778" max="11778" width="26.42578125" style="2" customWidth="1"/>
    <col min="11779" max="11779" width="3.5703125" style="2" customWidth="1"/>
    <col min="11780" max="11780" width="36.140625" style="2" customWidth="1"/>
    <col min="11781" max="11781" width="19.28515625" style="2" customWidth="1"/>
    <col min="11782" max="11782" width="18.85546875" style="2" customWidth="1"/>
    <col min="11783" max="11783" width="9.28515625" style="2" customWidth="1"/>
    <col min="11784" max="11784" width="9" style="2" customWidth="1"/>
    <col min="11785" max="11785" width="18" style="2" customWidth="1"/>
    <col min="11786" max="11786" width="16.5703125" style="2" customWidth="1"/>
    <col min="11787" max="11787" width="15.42578125" style="2" bestFit="1" customWidth="1"/>
    <col min="11788" max="11788" width="19.5703125" style="2" customWidth="1"/>
    <col min="11789" max="11789" width="16.28515625" style="2" customWidth="1"/>
    <col min="11790" max="12032" width="9.140625" style="2"/>
    <col min="12033" max="12033" width="5" style="2" customWidth="1"/>
    <col min="12034" max="12034" width="26.42578125" style="2" customWidth="1"/>
    <col min="12035" max="12035" width="3.5703125" style="2" customWidth="1"/>
    <col min="12036" max="12036" width="36.140625" style="2" customWidth="1"/>
    <col min="12037" max="12037" width="19.28515625" style="2" customWidth="1"/>
    <col min="12038" max="12038" width="18.85546875" style="2" customWidth="1"/>
    <col min="12039" max="12039" width="9.28515625" style="2" customWidth="1"/>
    <col min="12040" max="12040" width="9" style="2" customWidth="1"/>
    <col min="12041" max="12041" width="18" style="2" customWidth="1"/>
    <col min="12042" max="12042" width="16.5703125" style="2" customWidth="1"/>
    <col min="12043" max="12043" width="15.42578125" style="2" bestFit="1" customWidth="1"/>
    <col min="12044" max="12044" width="19.5703125" style="2" customWidth="1"/>
    <col min="12045" max="12045" width="16.28515625" style="2" customWidth="1"/>
    <col min="12046" max="12288" width="9.140625" style="2"/>
    <col min="12289" max="12289" width="5" style="2" customWidth="1"/>
    <col min="12290" max="12290" width="26.42578125" style="2" customWidth="1"/>
    <col min="12291" max="12291" width="3.5703125" style="2" customWidth="1"/>
    <col min="12292" max="12292" width="36.140625" style="2" customWidth="1"/>
    <col min="12293" max="12293" width="19.28515625" style="2" customWidth="1"/>
    <col min="12294" max="12294" width="18.85546875" style="2" customWidth="1"/>
    <col min="12295" max="12295" width="9.28515625" style="2" customWidth="1"/>
    <col min="12296" max="12296" width="9" style="2" customWidth="1"/>
    <col min="12297" max="12297" width="18" style="2" customWidth="1"/>
    <col min="12298" max="12298" width="16.5703125" style="2" customWidth="1"/>
    <col min="12299" max="12299" width="15.42578125" style="2" bestFit="1" customWidth="1"/>
    <col min="12300" max="12300" width="19.5703125" style="2" customWidth="1"/>
    <col min="12301" max="12301" width="16.28515625" style="2" customWidth="1"/>
    <col min="12302" max="12544" width="9.140625" style="2"/>
    <col min="12545" max="12545" width="5" style="2" customWidth="1"/>
    <col min="12546" max="12546" width="26.42578125" style="2" customWidth="1"/>
    <col min="12547" max="12547" width="3.5703125" style="2" customWidth="1"/>
    <col min="12548" max="12548" width="36.140625" style="2" customWidth="1"/>
    <col min="12549" max="12549" width="19.28515625" style="2" customWidth="1"/>
    <col min="12550" max="12550" width="18.85546875" style="2" customWidth="1"/>
    <col min="12551" max="12551" width="9.28515625" style="2" customWidth="1"/>
    <col min="12552" max="12552" width="9" style="2" customWidth="1"/>
    <col min="12553" max="12553" width="18" style="2" customWidth="1"/>
    <col min="12554" max="12554" width="16.5703125" style="2" customWidth="1"/>
    <col min="12555" max="12555" width="15.42578125" style="2" bestFit="1" customWidth="1"/>
    <col min="12556" max="12556" width="19.5703125" style="2" customWidth="1"/>
    <col min="12557" max="12557" width="16.28515625" style="2" customWidth="1"/>
    <col min="12558" max="12800" width="9.140625" style="2"/>
    <col min="12801" max="12801" width="5" style="2" customWidth="1"/>
    <col min="12802" max="12802" width="26.42578125" style="2" customWidth="1"/>
    <col min="12803" max="12803" width="3.5703125" style="2" customWidth="1"/>
    <col min="12804" max="12804" width="36.140625" style="2" customWidth="1"/>
    <col min="12805" max="12805" width="19.28515625" style="2" customWidth="1"/>
    <col min="12806" max="12806" width="18.85546875" style="2" customWidth="1"/>
    <col min="12807" max="12807" width="9.28515625" style="2" customWidth="1"/>
    <col min="12808" max="12808" width="9" style="2" customWidth="1"/>
    <col min="12809" max="12809" width="18" style="2" customWidth="1"/>
    <col min="12810" max="12810" width="16.5703125" style="2" customWidth="1"/>
    <col min="12811" max="12811" width="15.42578125" style="2" bestFit="1" customWidth="1"/>
    <col min="12812" max="12812" width="19.5703125" style="2" customWidth="1"/>
    <col min="12813" max="12813" width="16.28515625" style="2" customWidth="1"/>
    <col min="12814" max="13056" width="9.140625" style="2"/>
    <col min="13057" max="13057" width="5" style="2" customWidth="1"/>
    <col min="13058" max="13058" width="26.42578125" style="2" customWidth="1"/>
    <col min="13059" max="13059" width="3.5703125" style="2" customWidth="1"/>
    <col min="13060" max="13060" width="36.140625" style="2" customWidth="1"/>
    <col min="13061" max="13061" width="19.28515625" style="2" customWidth="1"/>
    <col min="13062" max="13062" width="18.85546875" style="2" customWidth="1"/>
    <col min="13063" max="13063" width="9.28515625" style="2" customWidth="1"/>
    <col min="13064" max="13064" width="9" style="2" customWidth="1"/>
    <col min="13065" max="13065" width="18" style="2" customWidth="1"/>
    <col min="13066" max="13066" width="16.5703125" style="2" customWidth="1"/>
    <col min="13067" max="13067" width="15.42578125" style="2" bestFit="1" customWidth="1"/>
    <col min="13068" max="13068" width="19.5703125" style="2" customWidth="1"/>
    <col min="13069" max="13069" width="16.28515625" style="2" customWidth="1"/>
    <col min="13070" max="13312" width="9.140625" style="2"/>
    <col min="13313" max="13313" width="5" style="2" customWidth="1"/>
    <col min="13314" max="13314" width="26.42578125" style="2" customWidth="1"/>
    <col min="13315" max="13315" width="3.5703125" style="2" customWidth="1"/>
    <col min="13316" max="13316" width="36.140625" style="2" customWidth="1"/>
    <col min="13317" max="13317" width="19.28515625" style="2" customWidth="1"/>
    <col min="13318" max="13318" width="18.85546875" style="2" customWidth="1"/>
    <col min="13319" max="13319" width="9.28515625" style="2" customWidth="1"/>
    <col min="13320" max="13320" width="9" style="2" customWidth="1"/>
    <col min="13321" max="13321" width="18" style="2" customWidth="1"/>
    <col min="13322" max="13322" width="16.5703125" style="2" customWidth="1"/>
    <col min="13323" max="13323" width="15.42578125" style="2" bestFit="1" customWidth="1"/>
    <col min="13324" max="13324" width="19.5703125" style="2" customWidth="1"/>
    <col min="13325" max="13325" width="16.28515625" style="2" customWidth="1"/>
    <col min="13326" max="13568" width="9.140625" style="2"/>
    <col min="13569" max="13569" width="5" style="2" customWidth="1"/>
    <col min="13570" max="13570" width="26.42578125" style="2" customWidth="1"/>
    <col min="13571" max="13571" width="3.5703125" style="2" customWidth="1"/>
    <col min="13572" max="13572" width="36.140625" style="2" customWidth="1"/>
    <col min="13573" max="13573" width="19.28515625" style="2" customWidth="1"/>
    <col min="13574" max="13574" width="18.85546875" style="2" customWidth="1"/>
    <col min="13575" max="13575" width="9.28515625" style="2" customWidth="1"/>
    <col min="13576" max="13576" width="9" style="2" customWidth="1"/>
    <col min="13577" max="13577" width="18" style="2" customWidth="1"/>
    <col min="13578" max="13578" width="16.5703125" style="2" customWidth="1"/>
    <col min="13579" max="13579" width="15.42578125" style="2" bestFit="1" customWidth="1"/>
    <col min="13580" max="13580" width="19.5703125" style="2" customWidth="1"/>
    <col min="13581" max="13581" width="16.28515625" style="2" customWidth="1"/>
    <col min="13582" max="13824" width="9.140625" style="2"/>
    <col min="13825" max="13825" width="5" style="2" customWidth="1"/>
    <col min="13826" max="13826" width="26.42578125" style="2" customWidth="1"/>
    <col min="13827" max="13827" width="3.5703125" style="2" customWidth="1"/>
    <col min="13828" max="13828" width="36.140625" style="2" customWidth="1"/>
    <col min="13829" max="13829" width="19.28515625" style="2" customWidth="1"/>
    <col min="13830" max="13830" width="18.85546875" style="2" customWidth="1"/>
    <col min="13831" max="13831" width="9.28515625" style="2" customWidth="1"/>
    <col min="13832" max="13832" width="9" style="2" customWidth="1"/>
    <col min="13833" max="13833" width="18" style="2" customWidth="1"/>
    <col min="13834" max="13834" width="16.5703125" style="2" customWidth="1"/>
    <col min="13835" max="13835" width="15.42578125" style="2" bestFit="1" customWidth="1"/>
    <col min="13836" max="13836" width="19.5703125" style="2" customWidth="1"/>
    <col min="13837" max="13837" width="16.28515625" style="2" customWidth="1"/>
    <col min="13838" max="14080" width="9.140625" style="2"/>
    <col min="14081" max="14081" width="5" style="2" customWidth="1"/>
    <col min="14082" max="14082" width="26.42578125" style="2" customWidth="1"/>
    <col min="14083" max="14083" width="3.5703125" style="2" customWidth="1"/>
    <col min="14084" max="14084" width="36.140625" style="2" customWidth="1"/>
    <col min="14085" max="14085" width="19.28515625" style="2" customWidth="1"/>
    <col min="14086" max="14086" width="18.85546875" style="2" customWidth="1"/>
    <col min="14087" max="14087" width="9.28515625" style="2" customWidth="1"/>
    <col min="14088" max="14088" width="9" style="2" customWidth="1"/>
    <col min="14089" max="14089" width="18" style="2" customWidth="1"/>
    <col min="14090" max="14090" width="16.5703125" style="2" customWidth="1"/>
    <col min="14091" max="14091" width="15.42578125" style="2" bestFit="1" customWidth="1"/>
    <col min="14092" max="14092" width="19.5703125" style="2" customWidth="1"/>
    <col min="14093" max="14093" width="16.28515625" style="2" customWidth="1"/>
    <col min="14094" max="14336" width="9.140625" style="2"/>
    <col min="14337" max="14337" width="5" style="2" customWidth="1"/>
    <col min="14338" max="14338" width="26.42578125" style="2" customWidth="1"/>
    <col min="14339" max="14339" width="3.5703125" style="2" customWidth="1"/>
    <col min="14340" max="14340" width="36.140625" style="2" customWidth="1"/>
    <col min="14341" max="14341" width="19.28515625" style="2" customWidth="1"/>
    <col min="14342" max="14342" width="18.85546875" style="2" customWidth="1"/>
    <col min="14343" max="14343" width="9.28515625" style="2" customWidth="1"/>
    <col min="14344" max="14344" width="9" style="2" customWidth="1"/>
    <col min="14345" max="14345" width="18" style="2" customWidth="1"/>
    <col min="14346" max="14346" width="16.5703125" style="2" customWidth="1"/>
    <col min="14347" max="14347" width="15.42578125" style="2" bestFit="1" customWidth="1"/>
    <col min="14348" max="14348" width="19.5703125" style="2" customWidth="1"/>
    <col min="14349" max="14349" width="16.28515625" style="2" customWidth="1"/>
    <col min="14350" max="14592" width="9.140625" style="2"/>
    <col min="14593" max="14593" width="5" style="2" customWidth="1"/>
    <col min="14594" max="14594" width="26.42578125" style="2" customWidth="1"/>
    <col min="14595" max="14595" width="3.5703125" style="2" customWidth="1"/>
    <col min="14596" max="14596" width="36.140625" style="2" customWidth="1"/>
    <col min="14597" max="14597" width="19.28515625" style="2" customWidth="1"/>
    <col min="14598" max="14598" width="18.85546875" style="2" customWidth="1"/>
    <col min="14599" max="14599" width="9.28515625" style="2" customWidth="1"/>
    <col min="14600" max="14600" width="9" style="2" customWidth="1"/>
    <col min="14601" max="14601" width="18" style="2" customWidth="1"/>
    <col min="14602" max="14602" width="16.5703125" style="2" customWidth="1"/>
    <col min="14603" max="14603" width="15.42578125" style="2" bestFit="1" customWidth="1"/>
    <col min="14604" max="14604" width="19.5703125" style="2" customWidth="1"/>
    <col min="14605" max="14605" width="16.28515625" style="2" customWidth="1"/>
    <col min="14606" max="14848" width="9.140625" style="2"/>
    <col min="14849" max="14849" width="5" style="2" customWidth="1"/>
    <col min="14850" max="14850" width="26.42578125" style="2" customWidth="1"/>
    <col min="14851" max="14851" width="3.5703125" style="2" customWidth="1"/>
    <col min="14852" max="14852" width="36.140625" style="2" customWidth="1"/>
    <col min="14853" max="14853" width="19.28515625" style="2" customWidth="1"/>
    <col min="14854" max="14854" width="18.85546875" style="2" customWidth="1"/>
    <col min="14855" max="14855" width="9.28515625" style="2" customWidth="1"/>
    <col min="14856" max="14856" width="9" style="2" customWidth="1"/>
    <col min="14857" max="14857" width="18" style="2" customWidth="1"/>
    <col min="14858" max="14858" width="16.5703125" style="2" customWidth="1"/>
    <col min="14859" max="14859" width="15.42578125" style="2" bestFit="1" customWidth="1"/>
    <col min="14860" max="14860" width="19.5703125" style="2" customWidth="1"/>
    <col min="14861" max="14861" width="16.28515625" style="2" customWidth="1"/>
    <col min="14862" max="15104" width="9.140625" style="2"/>
    <col min="15105" max="15105" width="5" style="2" customWidth="1"/>
    <col min="15106" max="15106" width="26.42578125" style="2" customWidth="1"/>
    <col min="15107" max="15107" width="3.5703125" style="2" customWidth="1"/>
    <col min="15108" max="15108" width="36.140625" style="2" customWidth="1"/>
    <col min="15109" max="15109" width="19.28515625" style="2" customWidth="1"/>
    <col min="15110" max="15110" width="18.85546875" style="2" customWidth="1"/>
    <col min="15111" max="15111" width="9.28515625" style="2" customWidth="1"/>
    <col min="15112" max="15112" width="9" style="2" customWidth="1"/>
    <col min="15113" max="15113" width="18" style="2" customWidth="1"/>
    <col min="15114" max="15114" width="16.5703125" style="2" customWidth="1"/>
    <col min="15115" max="15115" width="15.42578125" style="2" bestFit="1" customWidth="1"/>
    <col min="15116" max="15116" width="19.5703125" style="2" customWidth="1"/>
    <col min="15117" max="15117" width="16.28515625" style="2" customWidth="1"/>
    <col min="15118" max="15360" width="9.140625" style="2"/>
    <col min="15361" max="15361" width="5" style="2" customWidth="1"/>
    <col min="15362" max="15362" width="26.42578125" style="2" customWidth="1"/>
    <col min="15363" max="15363" width="3.5703125" style="2" customWidth="1"/>
    <col min="15364" max="15364" width="36.140625" style="2" customWidth="1"/>
    <col min="15365" max="15365" width="19.28515625" style="2" customWidth="1"/>
    <col min="15366" max="15366" width="18.85546875" style="2" customWidth="1"/>
    <col min="15367" max="15367" width="9.28515625" style="2" customWidth="1"/>
    <col min="15368" max="15368" width="9" style="2" customWidth="1"/>
    <col min="15369" max="15369" width="18" style="2" customWidth="1"/>
    <col min="15370" max="15370" width="16.5703125" style="2" customWidth="1"/>
    <col min="15371" max="15371" width="15.42578125" style="2" bestFit="1" customWidth="1"/>
    <col min="15372" max="15372" width="19.5703125" style="2" customWidth="1"/>
    <col min="15373" max="15373" width="16.28515625" style="2" customWidth="1"/>
    <col min="15374" max="15616" width="9.140625" style="2"/>
    <col min="15617" max="15617" width="5" style="2" customWidth="1"/>
    <col min="15618" max="15618" width="26.42578125" style="2" customWidth="1"/>
    <col min="15619" max="15619" width="3.5703125" style="2" customWidth="1"/>
    <col min="15620" max="15620" width="36.140625" style="2" customWidth="1"/>
    <col min="15621" max="15621" width="19.28515625" style="2" customWidth="1"/>
    <col min="15622" max="15622" width="18.85546875" style="2" customWidth="1"/>
    <col min="15623" max="15623" width="9.28515625" style="2" customWidth="1"/>
    <col min="15624" max="15624" width="9" style="2" customWidth="1"/>
    <col min="15625" max="15625" width="18" style="2" customWidth="1"/>
    <col min="15626" max="15626" width="16.5703125" style="2" customWidth="1"/>
    <col min="15627" max="15627" width="15.42578125" style="2" bestFit="1" customWidth="1"/>
    <col min="15628" max="15628" width="19.5703125" style="2" customWidth="1"/>
    <col min="15629" max="15629" width="16.28515625" style="2" customWidth="1"/>
    <col min="15630" max="15872" width="9.140625" style="2"/>
    <col min="15873" max="15873" width="5" style="2" customWidth="1"/>
    <col min="15874" max="15874" width="26.42578125" style="2" customWidth="1"/>
    <col min="15875" max="15875" width="3.5703125" style="2" customWidth="1"/>
    <col min="15876" max="15876" width="36.140625" style="2" customWidth="1"/>
    <col min="15877" max="15877" width="19.28515625" style="2" customWidth="1"/>
    <col min="15878" max="15878" width="18.85546875" style="2" customWidth="1"/>
    <col min="15879" max="15879" width="9.28515625" style="2" customWidth="1"/>
    <col min="15880" max="15880" width="9" style="2" customWidth="1"/>
    <col min="15881" max="15881" width="18" style="2" customWidth="1"/>
    <col min="15882" max="15882" width="16.5703125" style="2" customWidth="1"/>
    <col min="15883" max="15883" width="15.42578125" style="2" bestFit="1" customWidth="1"/>
    <col min="15884" max="15884" width="19.5703125" style="2" customWidth="1"/>
    <col min="15885" max="15885" width="16.28515625" style="2" customWidth="1"/>
    <col min="15886" max="16128" width="9.140625" style="2"/>
    <col min="16129" max="16129" width="5" style="2" customWidth="1"/>
    <col min="16130" max="16130" width="26.42578125" style="2" customWidth="1"/>
    <col min="16131" max="16131" width="3.5703125" style="2" customWidth="1"/>
    <col min="16132" max="16132" width="36.140625" style="2" customWidth="1"/>
    <col min="16133" max="16133" width="19.28515625" style="2" customWidth="1"/>
    <col min="16134" max="16134" width="18.85546875" style="2" customWidth="1"/>
    <col min="16135" max="16135" width="9.28515625" style="2" customWidth="1"/>
    <col min="16136" max="16136" width="9" style="2" customWidth="1"/>
    <col min="16137" max="16137" width="18" style="2" customWidth="1"/>
    <col min="16138" max="16138" width="16.5703125" style="2" customWidth="1"/>
    <col min="16139" max="16139" width="15.42578125" style="2" bestFit="1" customWidth="1"/>
    <col min="16140" max="16140" width="19.5703125" style="2" customWidth="1"/>
    <col min="16141" max="16141" width="16.28515625" style="2" customWidth="1"/>
    <col min="16142" max="16384" width="9.140625" style="2"/>
  </cols>
  <sheetData>
    <row r="1" spans="1:12" ht="15.7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2" ht="15.75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2" x14ac:dyDescent="0.2">
      <c r="A3" s="3"/>
      <c r="B3" s="3"/>
      <c r="C3" s="3"/>
      <c r="D3" s="3"/>
      <c r="E3" s="3"/>
      <c r="F3" s="3"/>
      <c r="G3" s="3"/>
      <c r="H3" s="3"/>
      <c r="I3" s="3"/>
      <c r="J3" s="3"/>
    </row>
    <row r="4" spans="1:12" ht="14.25" x14ac:dyDescent="0.2">
      <c r="A4" s="4" t="s">
        <v>2</v>
      </c>
      <c r="B4" s="5"/>
      <c r="C4" s="5"/>
      <c r="D4" s="4" t="s">
        <v>3</v>
      </c>
      <c r="E4" s="3"/>
      <c r="F4" s="3"/>
      <c r="G4" s="3"/>
      <c r="H4" s="3"/>
      <c r="I4" s="3"/>
      <c r="J4" s="3"/>
    </row>
    <row r="5" spans="1:12" ht="18.75" customHeight="1" x14ac:dyDescent="0.2">
      <c r="A5" s="6" t="s">
        <v>4</v>
      </c>
      <c r="B5" s="7"/>
      <c r="C5" s="8"/>
      <c r="D5" s="8" t="s">
        <v>5</v>
      </c>
      <c r="E5" s="3"/>
      <c r="F5" s="3"/>
      <c r="G5" s="3"/>
      <c r="H5" s="3"/>
      <c r="I5" s="3"/>
      <c r="J5" s="3"/>
    </row>
    <row r="6" spans="1:12" x14ac:dyDescent="0.2">
      <c r="A6" s="9"/>
      <c r="B6" s="10"/>
      <c r="C6" s="11" t="s">
        <v>6</v>
      </c>
      <c r="D6" s="12"/>
      <c r="E6" s="9"/>
      <c r="F6" s="13" t="s">
        <v>7</v>
      </c>
      <c r="G6" s="14"/>
      <c r="H6" s="15"/>
      <c r="I6" s="16"/>
      <c r="J6" s="17" t="s">
        <v>8</v>
      </c>
    </row>
    <row r="7" spans="1:12" x14ac:dyDescent="0.2">
      <c r="A7" s="18" t="s">
        <v>9</v>
      </c>
      <c r="B7" s="18" t="s">
        <v>10</v>
      </c>
      <c r="C7" s="19"/>
      <c r="D7" s="20"/>
      <c r="E7" s="18" t="s">
        <v>11</v>
      </c>
      <c r="F7" s="13" t="s">
        <v>12</v>
      </c>
      <c r="G7" s="14"/>
      <c r="H7" s="21" t="s">
        <v>13</v>
      </c>
      <c r="I7" s="9" t="s">
        <v>14</v>
      </c>
      <c r="J7" s="22"/>
      <c r="K7" s="23"/>
    </row>
    <row r="8" spans="1:12" x14ac:dyDescent="0.2">
      <c r="A8" s="24"/>
      <c r="B8" s="24"/>
      <c r="C8" s="25"/>
      <c r="D8" s="26"/>
      <c r="E8" s="24"/>
      <c r="F8" s="27" t="s">
        <v>15</v>
      </c>
      <c r="G8" s="21" t="s">
        <v>16</v>
      </c>
      <c r="H8" s="28" t="s">
        <v>16</v>
      </c>
      <c r="I8" s="18" t="s">
        <v>17</v>
      </c>
      <c r="J8" s="29"/>
      <c r="K8" s="2" t="s">
        <v>18</v>
      </c>
      <c r="L8" s="2" t="s">
        <v>19</v>
      </c>
    </row>
    <row r="9" spans="1:12" x14ac:dyDescent="0.2">
      <c r="A9" s="30">
        <v>1</v>
      </c>
      <c r="B9" s="30">
        <v>2</v>
      </c>
      <c r="C9" s="13">
        <v>3</v>
      </c>
      <c r="D9" s="31"/>
      <c r="E9" s="30">
        <v>4</v>
      </c>
      <c r="F9" s="30">
        <v>5</v>
      </c>
      <c r="G9" s="30">
        <v>6</v>
      </c>
      <c r="H9" s="30">
        <v>7</v>
      </c>
      <c r="I9" s="30">
        <v>8</v>
      </c>
      <c r="J9" s="30">
        <v>9</v>
      </c>
    </row>
    <row r="10" spans="1:12" x14ac:dyDescent="0.2">
      <c r="A10" s="32"/>
      <c r="B10" s="3"/>
      <c r="C10" s="33"/>
      <c r="D10" s="34"/>
      <c r="E10" s="32"/>
      <c r="F10" s="3"/>
      <c r="G10" s="32"/>
      <c r="H10" s="32"/>
      <c r="I10" s="32"/>
      <c r="J10" s="32"/>
      <c r="K10" s="35"/>
    </row>
    <row r="11" spans="1:12" x14ac:dyDescent="0.2">
      <c r="A11" s="36">
        <v>1</v>
      </c>
      <c r="B11" s="37" t="s">
        <v>20</v>
      </c>
      <c r="C11" s="38" t="s">
        <v>21</v>
      </c>
      <c r="D11" s="34" t="s">
        <v>22</v>
      </c>
      <c r="E11" s="39">
        <v>39598200</v>
      </c>
      <c r="F11" s="40">
        <v>39596734</v>
      </c>
      <c r="G11" s="41">
        <f>F11/E11*100%</f>
        <v>0.99996297811516688</v>
      </c>
      <c r="H11" s="41">
        <v>1</v>
      </c>
      <c r="I11" s="42">
        <v>1</v>
      </c>
      <c r="J11" s="43" t="s">
        <v>23</v>
      </c>
      <c r="K11" s="44">
        <f>(G11+G13+G15+G17+G19+G21+G23+G25+G27+G29+G31+G33+G35)/13*100%</f>
        <v>0.86285392460338395</v>
      </c>
      <c r="L11" s="44">
        <f>(H11+H13+H15+H17+H19+H21+H23+H25+H27+H29+H31+H33+H35)/13*100%</f>
        <v>1</v>
      </c>
    </row>
    <row r="12" spans="1:12" x14ac:dyDescent="0.2">
      <c r="A12" s="36"/>
      <c r="B12" s="37" t="s">
        <v>24</v>
      </c>
      <c r="C12" s="38"/>
      <c r="D12" s="45"/>
      <c r="E12" s="39"/>
      <c r="F12" s="46"/>
      <c r="G12" s="41"/>
      <c r="H12" s="47"/>
      <c r="I12" s="48"/>
      <c r="J12" s="43"/>
      <c r="K12" s="44"/>
      <c r="L12" s="35"/>
    </row>
    <row r="13" spans="1:12" ht="38.25" x14ac:dyDescent="0.2">
      <c r="A13" s="36"/>
      <c r="B13" s="3"/>
      <c r="C13" s="49" t="s">
        <v>25</v>
      </c>
      <c r="D13" s="50" t="s">
        <v>26</v>
      </c>
      <c r="E13" s="39">
        <v>302800000</v>
      </c>
      <c r="F13" s="40">
        <v>101447206</v>
      </c>
      <c r="G13" s="41">
        <f>F13/E13*100%</f>
        <v>0.33503040290620872</v>
      </c>
      <c r="H13" s="41">
        <v>1</v>
      </c>
      <c r="I13" s="42">
        <v>1</v>
      </c>
      <c r="J13" s="51" t="s">
        <v>27</v>
      </c>
      <c r="K13" s="44"/>
      <c r="L13" s="35"/>
    </row>
    <row r="14" spans="1:12" x14ac:dyDescent="0.2">
      <c r="A14" s="36"/>
      <c r="B14" s="3"/>
      <c r="C14" s="38"/>
      <c r="D14" s="45"/>
      <c r="E14" s="39"/>
      <c r="F14" s="52"/>
      <c r="G14" s="41"/>
      <c r="H14" s="47"/>
      <c r="I14" s="53"/>
      <c r="J14" s="43"/>
      <c r="K14" s="44"/>
      <c r="L14" s="35"/>
    </row>
    <row r="15" spans="1:12" ht="38.25" x14ac:dyDescent="0.2">
      <c r="A15" s="36"/>
      <c r="B15" s="3"/>
      <c r="C15" s="49" t="s">
        <v>28</v>
      </c>
      <c r="D15" s="50" t="s">
        <v>29</v>
      </c>
      <c r="E15" s="39">
        <v>493771842</v>
      </c>
      <c r="F15" s="40">
        <v>319259600</v>
      </c>
      <c r="G15" s="41">
        <f>F15/E15*100%</f>
        <v>0.64657311908847159</v>
      </c>
      <c r="H15" s="41">
        <v>1</v>
      </c>
      <c r="I15" s="42">
        <v>0.94110000000000005</v>
      </c>
      <c r="J15" s="51" t="s">
        <v>27</v>
      </c>
      <c r="K15" s="44"/>
      <c r="L15" s="35"/>
    </row>
    <row r="16" spans="1:12" x14ac:dyDescent="0.2">
      <c r="A16" s="36"/>
      <c r="B16" s="3"/>
      <c r="C16" s="38"/>
      <c r="D16" s="45"/>
      <c r="E16" s="39"/>
      <c r="F16" s="54"/>
      <c r="G16" s="41"/>
      <c r="H16" s="55"/>
      <c r="I16" s="42"/>
      <c r="J16" s="43"/>
      <c r="K16" s="44"/>
      <c r="L16" s="35"/>
    </row>
    <row r="17" spans="1:12" ht="25.5" x14ac:dyDescent="0.2">
      <c r="A17" s="36"/>
      <c r="B17" s="3"/>
      <c r="C17" s="49" t="s">
        <v>30</v>
      </c>
      <c r="D17" s="50" t="s">
        <v>31</v>
      </c>
      <c r="E17" s="39">
        <v>50900000</v>
      </c>
      <c r="F17" s="40">
        <v>22100600</v>
      </c>
      <c r="G17" s="41">
        <f>F17/E17*100%</f>
        <v>0.43419646365422399</v>
      </c>
      <c r="H17" s="41">
        <v>1</v>
      </c>
      <c r="I17" s="42">
        <v>0.81140000000000001</v>
      </c>
      <c r="J17" s="56" t="s">
        <v>23</v>
      </c>
      <c r="K17" s="44"/>
      <c r="L17" s="35"/>
    </row>
    <row r="18" spans="1:12" x14ac:dyDescent="0.2">
      <c r="A18" s="36"/>
      <c r="B18" s="3"/>
      <c r="C18" s="38"/>
      <c r="D18" s="45"/>
      <c r="E18" s="39"/>
      <c r="F18" s="52"/>
      <c r="G18" s="41"/>
      <c r="H18" s="57"/>
      <c r="I18" s="53"/>
      <c r="J18" s="43"/>
      <c r="K18" s="44"/>
      <c r="L18" s="35"/>
    </row>
    <row r="19" spans="1:12" ht="63.75" x14ac:dyDescent="0.2">
      <c r="A19" s="36"/>
      <c r="B19" s="3"/>
      <c r="C19" s="49" t="s">
        <v>32</v>
      </c>
      <c r="D19" s="58" t="s">
        <v>33</v>
      </c>
      <c r="E19" s="39">
        <v>543952300</v>
      </c>
      <c r="F19" s="40">
        <v>517162932</v>
      </c>
      <c r="G19" s="41">
        <f>F19/E19*100%</f>
        <v>0.95075051985256798</v>
      </c>
      <c r="H19" s="41">
        <v>1</v>
      </c>
      <c r="I19" s="42">
        <v>0.99180000000000001</v>
      </c>
      <c r="J19" s="51" t="s">
        <v>34</v>
      </c>
      <c r="K19" s="44"/>
      <c r="L19" s="59"/>
    </row>
    <row r="20" spans="1:12" x14ac:dyDescent="0.2">
      <c r="A20" s="36"/>
      <c r="B20" s="3"/>
      <c r="C20" s="38"/>
      <c r="D20" s="45"/>
      <c r="E20" s="39"/>
      <c r="F20" s="54"/>
      <c r="G20" s="41"/>
      <c r="H20" s="60"/>
      <c r="I20" s="42"/>
      <c r="J20" s="43"/>
      <c r="K20" s="44"/>
      <c r="L20" s="61"/>
    </row>
    <row r="21" spans="1:12" x14ac:dyDescent="0.2">
      <c r="A21" s="36"/>
      <c r="B21" s="3"/>
      <c r="C21" s="38" t="s">
        <v>35</v>
      </c>
      <c r="D21" s="34" t="s">
        <v>36</v>
      </c>
      <c r="E21" s="39">
        <v>58263500</v>
      </c>
      <c r="F21" s="40">
        <v>58263500</v>
      </c>
      <c r="G21" s="41">
        <f>F21/E21*100%</f>
        <v>1</v>
      </c>
      <c r="H21" s="41">
        <v>1</v>
      </c>
      <c r="I21" s="42">
        <v>1</v>
      </c>
      <c r="J21" s="43" t="s">
        <v>23</v>
      </c>
      <c r="K21" s="44"/>
      <c r="L21" s="59"/>
    </row>
    <row r="22" spans="1:12" x14ac:dyDescent="0.2">
      <c r="A22" s="36"/>
      <c r="B22" s="3"/>
      <c r="C22" s="38"/>
      <c r="D22" s="45"/>
      <c r="E22" s="39"/>
      <c r="F22" s="54"/>
      <c r="G22" s="41"/>
      <c r="H22" s="47"/>
      <c r="I22" s="42"/>
      <c r="J22" s="43"/>
      <c r="K22" s="44"/>
      <c r="L22" s="35"/>
    </row>
    <row r="23" spans="1:12" ht="25.5" x14ac:dyDescent="0.2">
      <c r="A23" s="36"/>
      <c r="B23" s="3"/>
      <c r="C23" s="49" t="s">
        <v>37</v>
      </c>
      <c r="D23" s="58" t="s">
        <v>38</v>
      </c>
      <c r="E23" s="39">
        <v>66600000</v>
      </c>
      <c r="F23" s="62">
        <v>58145128</v>
      </c>
      <c r="G23" s="41">
        <f>F23/E23*100%</f>
        <v>0.87304996996996997</v>
      </c>
      <c r="H23" s="41">
        <v>1</v>
      </c>
      <c r="I23" s="42">
        <v>0.9577</v>
      </c>
      <c r="J23" s="51" t="s">
        <v>39</v>
      </c>
      <c r="K23" s="44"/>
      <c r="L23" s="35"/>
    </row>
    <row r="24" spans="1:12" x14ac:dyDescent="0.2">
      <c r="A24" s="36"/>
      <c r="B24" s="3"/>
      <c r="C24" s="38"/>
      <c r="D24" s="45"/>
      <c r="E24" s="39"/>
      <c r="F24" s="63"/>
      <c r="G24" s="41"/>
      <c r="H24" s="47"/>
      <c r="I24" s="64"/>
      <c r="J24" s="43"/>
      <c r="K24" s="44"/>
      <c r="L24" s="35"/>
    </row>
    <row r="25" spans="1:12" x14ac:dyDescent="0.2">
      <c r="A25" s="36"/>
      <c r="B25" s="3"/>
      <c r="C25" s="49" t="s">
        <v>40</v>
      </c>
      <c r="D25" s="58" t="s">
        <v>41</v>
      </c>
      <c r="E25" s="39">
        <v>21156800</v>
      </c>
      <c r="F25" s="62">
        <v>21156800</v>
      </c>
      <c r="G25" s="41">
        <f>F25/E25*100%</f>
        <v>1</v>
      </c>
      <c r="H25" s="41">
        <v>1</v>
      </c>
      <c r="I25" s="42">
        <v>1</v>
      </c>
      <c r="J25" s="65" t="s">
        <v>23</v>
      </c>
      <c r="K25" s="44"/>
      <c r="L25" s="35"/>
    </row>
    <row r="26" spans="1:12" x14ac:dyDescent="0.2">
      <c r="A26" s="36"/>
      <c r="B26" s="3"/>
      <c r="C26" s="38"/>
      <c r="D26" s="45"/>
      <c r="E26" s="39"/>
      <c r="F26" s="63"/>
      <c r="G26" s="41"/>
      <c r="H26" s="55"/>
      <c r="I26" s="42"/>
      <c r="J26" s="43"/>
      <c r="K26" s="44"/>
      <c r="L26" s="35"/>
    </row>
    <row r="27" spans="1:12" ht="25.5" x14ac:dyDescent="0.2">
      <c r="A27" s="36"/>
      <c r="B27" s="3"/>
      <c r="C27" s="66" t="s">
        <v>42</v>
      </c>
      <c r="D27" s="50" t="s">
        <v>43</v>
      </c>
      <c r="E27" s="39">
        <v>3151300</v>
      </c>
      <c r="F27" s="67">
        <v>3151300</v>
      </c>
      <c r="G27" s="41">
        <f>F27/E27*100%</f>
        <v>1</v>
      </c>
      <c r="H27" s="48">
        <v>1</v>
      </c>
      <c r="I27" s="53">
        <v>1</v>
      </c>
      <c r="J27" s="56" t="s">
        <v>23</v>
      </c>
      <c r="K27" s="44"/>
      <c r="L27" s="35"/>
    </row>
    <row r="28" spans="1:12" x14ac:dyDescent="0.2">
      <c r="A28" s="36"/>
      <c r="B28" s="3"/>
      <c r="C28" s="68"/>
      <c r="D28" s="45"/>
      <c r="E28" s="39"/>
      <c r="F28" s="52"/>
      <c r="G28" s="41"/>
      <c r="H28" s="57"/>
      <c r="I28" s="53"/>
      <c r="J28" s="43"/>
      <c r="K28" s="44"/>
      <c r="L28" s="35"/>
    </row>
    <row r="29" spans="1:12" ht="51" x14ac:dyDescent="0.2">
      <c r="A29" s="36"/>
      <c r="B29" s="3"/>
      <c r="C29" s="69" t="s">
        <v>44</v>
      </c>
      <c r="D29" s="50" t="s">
        <v>45</v>
      </c>
      <c r="E29" s="39">
        <v>67215500</v>
      </c>
      <c r="F29" s="67">
        <v>66456000</v>
      </c>
      <c r="G29" s="41">
        <f>F29/E29*100%</f>
        <v>0.98870052294485644</v>
      </c>
      <c r="H29" s="41">
        <v>1</v>
      </c>
      <c r="I29" s="64">
        <v>0.99809999999999999</v>
      </c>
      <c r="J29" s="51" t="s">
        <v>46</v>
      </c>
      <c r="K29" s="44"/>
      <c r="L29" s="35"/>
    </row>
    <row r="30" spans="1:12" x14ac:dyDescent="0.2">
      <c r="A30" s="36"/>
      <c r="B30" s="3"/>
      <c r="C30" s="38"/>
      <c r="D30" s="45"/>
      <c r="E30" s="39"/>
      <c r="F30" s="52"/>
      <c r="G30" s="41"/>
      <c r="H30" s="47"/>
      <c r="I30" s="53"/>
      <c r="J30" s="43"/>
      <c r="K30" s="44"/>
      <c r="L30" s="35"/>
    </row>
    <row r="31" spans="1:12" ht="25.5" x14ac:dyDescent="0.2">
      <c r="A31" s="36"/>
      <c r="B31" s="3"/>
      <c r="C31" s="69" t="s">
        <v>47</v>
      </c>
      <c r="D31" s="50" t="s">
        <v>48</v>
      </c>
      <c r="E31" s="39">
        <v>7200000</v>
      </c>
      <c r="F31" s="67">
        <v>7200000</v>
      </c>
      <c r="G31" s="41">
        <f>F31/E31*100%</f>
        <v>1</v>
      </c>
      <c r="H31" s="41">
        <v>1</v>
      </c>
      <c r="I31" s="42">
        <v>1</v>
      </c>
      <c r="J31" s="56" t="s">
        <v>23</v>
      </c>
      <c r="K31" s="44"/>
      <c r="L31" s="35"/>
    </row>
    <row r="32" spans="1:12" x14ac:dyDescent="0.2">
      <c r="A32" s="36"/>
      <c r="B32" s="3"/>
      <c r="C32" s="38"/>
      <c r="D32" s="45"/>
      <c r="E32" s="39"/>
      <c r="F32" s="63"/>
      <c r="G32" s="41"/>
      <c r="H32" s="47"/>
      <c r="I32" s="64"/>
      <c r="J32" s="43"/>
      <c r="K32" s="44"/>
      <c r="L32" s="35"/>
    </row>
    <row r="33" spans="1:12" x14ac:dyDescent="0.2">
      <c r="A33" s="36"/>
      <c r="B33" s="3"/>
      <c r="C33" s="70" t="s">
        <v>49</v>
      </c>
      <c r="D33" s="34" t="s">
        <v>50</v>
      </c>
      <c r="E33" s="39">
        <v>26376000</v>
      </c>
      <c r="F33" s="67">
        <v>26376000</v>
      </c>
      <c r="G33" s="41">
        <f>F33/E33*100%</f>
        <v>1</v>
      </c>
      <c r="H33" s="41">
        <v>1</v>
      </c>
      <c r="I33" s="42">
        <v>1</v>
      </c>
      <c r="J33" s="43" t="s">
        <v>23</v>
      </c>
      <c r="K33" s="44"/>
      <c r="L33" s="35"/>
    </row>
    <row r="34" spans="1:12" x14ac:dyDescent="0.2">
      <c r="A34" s="36"/>
      <c r="B34" s="3"/>
      <c r="C34" s="38"/>
      <c r="D34" s="45"/>
      <c r="E34" s="39"/>
      <c r="F34" s="63"/>
      <c r="G34" s="41"/>
      <c r="H34" s="47"/>
      <c r="I34" s="64"/>
      <c r="J34" s="43"/>
      <c r="K34" s="44"/>
      <c r="L34" s="35"/>
    </row>
    <row r="35" spans="1:12" ht="25.5" x14ac:dyDescent="0.2">
      <c r="A35" s="36"/>
      <c r="B35" s="3"/>
      <c r="C35" s="69" t="s">
        <v>51</v>
      </c>
      <c r="D35" s="50" t="s">
        <v>52</v>
      </c>
      <c r="E35" s="39">
        <v>154607426</v>
      </c>
      <c r="F35" s="67">
        <v>152881550</v>
      </c>
      <c r="G35" s="41">
        <f>F35/E35*100%</f>
        <v>0.98883704331252498</v>
      </c>
      <c r="H35" s="41">
        <v>1</v>
      </c>
      <c r="I35" s="42">
        <v>1</v>
      </c>
      <c r="J35" s="51" t="s">
        <v>53</v>
      </c>
      <c r="K35" s="44"/>
      <c r="L35" s="35"/>
    </row>
    <row r="36" spans="1:12" x14ac:dyDescent="0.2">
      <c r="A36" s="71"/>
      <c r="B36" s="72"/>
      <c r="C36" s="73"/>
      <c r="D36" s="74"/>
      <c r="E36" s="75"/>
      <c r="F36" s="76"/>
      <c r="G36" s="77"/>
      <c r="H36" s="78"/>
      <c r="I36" s="79"/>
      <c r="J36" s="80"/>
      <c r="K36" s="44"/>
      <c r="L36" s="35"/>
    </row>
    <row r="37" spans="1:12" ht="38.25" x14ac:dyDescent="0.2">
      <c r="A37" s="36">
        <v>2</v>
      </c>
      <c r="B37" s="81" t="s">
        <v>54</v>
      </c>
      <c r="C37" s="49" t="s">
        <v>55</v>
      </c>
      <c r="D37" s="50" t="s">
        <v>56</v>
      </c>
      <c r="E37" s="39">
        <v>865000000</v>
      </c>
      <c r="F37" s="54">
        <v>0</v>
      </c>
      <c r="G37" s="41">
        <f>F37/E37*100%</f>
        <v>0</v>
      </c>
      <c r="H37" s="41">
        <v>0</v>
      </c>
      <c r="I37" s="42">
        <v>0</v>
      </c>
      <c r="J37" s="51" t="s">
        <v>57</v>
      </c>
      <c r="K37" s="82">
        <f>(G37+G39+G41+G43+G45+G47)/6*100%</f>
        <v>0.67706711841635636</v>
      </c>
      <c r="L37" s="82">
        <f>(H37+H39+H41+H43+H45+H47)/6*100%</f>
        <v>0.83333333333333337</v>
      </c>
    </row>
    <row r="38" spans="1:12" x14ac:dyDescent="0.2">
      <c r="A38" s="36"/>
      <c r="B38" s="81" t="s">
        <v>58</v>
      </c>
      <c r="C38" s="38"/>
      <c r="D38" s="83"/>
      <c r="E38" s="39"/>
      <c r="F38" s="52"/>
      <c r="G38" s="41"/>
      <c r="H38" s="47"/>
      <c r="I38" s="53"/>
      <c r="J38" s="43"/>
      <c r="K38" s="44"/>
      <c r="L38" s="35"/>
    </row>
    <row r="39" spans="1:12" ht="51" x14ac:dyDescent="0.2">
      <c r="A39" s="36"/>
      <c r="B39" s="81"/>
      <c r="C39" s="49" t="s">
        <v>59</v>
      </c>
      <c r="D39" s="50" t="s">
        <v>60</v>
      </c>
      <c r="E39" s="84">
        <v>70500000</v>
      </c>
      <c r="F39" s="67">
        <v>69900000</v>
      </c>
      <c r="G39" s="41">
        <f>F39/E39*100%</f>
        <v>0.99148936170212765</v>
      </c>
      <c r="H39" s="41">
        <v>1</v>
      </c>
      <c r="I39" s="42">
        <v>0.99719999999999998</v>
      </c>
      <c r="J39" s="65" t="s">
        <v>61</v>
      </c>
      <c r="K39" s="44"/>
      <c r="L39" s="35"/>
    </row>
    <row r="40" spans="1:12" x14ac:dyDescent="0.2">
      <c r="A40" s="36"/>
      <c r="B40" s="81"/>
      <c r="C40" s="38"/>
      <c r="D40" s="83"/>
      <c r="E40" s="39"/>
      <c r="F40" s="52"/>
      <c r="G40" s="41"/>
      <c r="H40" s="57"/>
      <c r="I40" s="53"/>
      <c r="J40" s="43"/>
      <c r="K40" s="44"/>
      <c r="L40" s="35"/>
    </row>
    <row r="41" spans="1:12" ht="25.5" x14ac:dyDescent="0.2">
      <c r="A41" s="36"/>
      <c r="B41" s="3"/>
      <c r="C41" s="49" t="s">
        <v>62</v>
      </c>
      <c r="D41" s="50" t="s">
        <v>63</v>
      </c>
      <c r="E41" s="85">
        <v>147750000</v>
      </c>
      <c r="F41" s="67">
        <v>147750000</v>
      </c>
      <c r="G41" s="86">
        <f>F41/E41*100%</f>
        <v>1</v>
      </c>
      <c r="H41" s="87">
        <v>1</v>
      </c>
      <c r="I41" s="88">
        <v>1</v>
      </c>
      <c r="J41" s="89" t="s">
        <v>23</v>
      </c>
      <c r="K41" s="44"/>
      <c r="L41" s="35"/>
    </row>
    <row r="42" spans="1:12" x14ac:dyDescent="0.2">
      <c r="A42" s="36"/>
      <c r="B42" s="3"/>
      <c r="C42" s="38"/>
      <c r="D42" s="83"/>
      <c r="E42" s="39"/>
      <c r="F42" s="52"/>
      <c r="G42" s="41"/>
      <c r="H42" s="57"/>
      <c r="I42" s="53"/>
      <c r="J42" s="43"/>
      <c r="K42" s="44"/>
      <c r="L42" s="35"/>
    </row>
    <row r="43" spans="1:12" ht="38.25" x14ac:dyDescent="0.2">
      <c r="A43" s="36"/>
      <c r="B43" s="3"/>
      <c r="C43" s="90" t="s">
        <v>64</v>
      </c>
      <c r="D43" s="58" t="s">
        <v>65</v>
      </c>
      <c r="E43" s="39">
        <v>563918000</v>
      </c>
      <c r="F43" s="40">
        <v>270223400</v>
      </c>
      <c r="G43" s="41">
        <f>F43/E43*100%</f>
        <v>0.47918917289393137</v>
      </c>
      <c r="H43" s="41">
        <v>1</v>
      </c>
      <c r="I43" s="42">
        <v>0.91320000000000001</v>
      </c>
      <c r="J43" s="51" t="s">
        <v>27</v>
      </c>
      <c r="K43" s="44"/>
      <c r="L43" s="35"/>
    </row>
    <row r="44" spans="1:12" x14ac:dyDescent="0.2">
      <c r="A44" s="36"/>
      <c r="B44" s="3"/>
      <c r="C44" s="38"/>
      <c r="D44" s="83"/>
      <c r="E44" s="39"/>
      <c r="F44" s="54"/>
      <c r="G44" s="41"/>
      <c r="H44" s="55"/>
      <c r="I44" s="42"/>
      <c r="J44" s="43"/>
      <c r="K44" s="44"/>
      <c r="L44" s="35"/>
    </row>
    <row r="45" spans="1:12" ht="38.25" x14ac:dyDescent="0.2">
      <c r="A45" s="36"/>
      <c r="B45" s="3"/>
      <c r="C45" s="49" t="s">
        <v>66</v>
      </c>
      <c r="D45" s="50" t="s">
        <v>67</v>
      </c>
      <c r="E45" s="39">
        <v>124610403.33</v>
      </c>
      <c r="F45" s="40">
        <v>87982111</v>
      </c>
      <c r="G45" s="41">
        <f>F45/E45*100%</f>
        <v>0.70605750923541288</v>
      </c>
      <c r="H45" s="41">
        <v>1</v>
      </c>
      <c r="I45" s="42">
        <v>0.90200000000000002</v>
      </c>
      <c r="J45" s="65" t="s">
        <v>68</v>
      </c>
      <c r="K45" s="44"/>
      <c r="L45" s="35"/>
    </row>
    <row r="46" spans="1:12" x14ac:dyDescent="0.2">
      <c r="A46" s="36"/>
      <c r="B46" s="3"/>
      <c r="C46" s="38"/>
      <c r="D46" s="83"/>
      <c r="E46" s="39"/>
      <c r="F46" s="54"/>
      <c r="G46" s="41"/>
      <c r="H46" s="55"/>
      <c r="I46" s="42"/>
      <c r="J46" s="43"/>
      <c r="K46" s="44"/>
      <c r="L46" s="35"/>
    </row>
    <row r="47" spans="1:12" x14ac:dyDescent="0.2">
      <c r="A47" s="36"/>
      <c r="B47" s="3"/>
      <c r="C47" s="38" t="s">
        <v>69</v>
      </c>
      <c r="D47" s="58" t="s">
        <v>70</v>
      </c>
      <c r="E47" s="39">
        <v>15000000</v>
      </c>
      <c r="F47" s="40">
        <v>13285000</v>
      </c>
      <c r="G47" s="41">
        <f>F47/E47*100%</f>
        <v>0.88566666666666671</v>
      </c>
      <c r="H47" s="41">
        <v>1</v>
      </c>
      <c r="I47" s="42">
        <v>0.96189999999999998</v>
      </c>
      <c r="J47" s="43" t="s">
        <v>23</v>
      </c>
      <c r="K47" s="44"/>
      <c r="L47" s="35"/>
    </row>
    <row r="48" spans="1:12" x14ac:dyDescent="0.2">
      <c r="A48" s="91"/>
      <c r="B48" s="92"/>
      <c r="C48" s="93"/>
      <c r="D48" s="94"/>
      <c r="E48" s="95"/>
      <c r="F48" s="96"/>
      <c r="G48" s="97"/>
      <c r="H48" s="98"/>
      <c r="I48" s="99"/>
      <c r="J48" s="100"/>
      <c r="K48" s="44"/>
      <c r="L48" s="35"/>
    </row>
    <row r="49" spans="1:15" x14ac:dyDescent="0.2">
      <c r="A49" s="36" t="s">
        <v>71</v>
      </c>
      <c r="B49" s="37" t="s">
        <v>72</v>
      </c>
      <c r="C49" s="38" t="s">
        <v>73</v>
      </c>
      <c r="D49" s="3" t="s">
        <v>74</v>
      </c>
      <c r="E49" s="40">
        <v>6600000</v>
      </c>
      <c r="F49" s="39">
        <v>6600000</v>
      </c>
      <c r="G49" s="41">
        <f>F49/E49*100%</f>
        <v>1</v>
      </c>
      <c r="H49" s="41">
        <v>1</v>
      </c>
      <c r="I49" s="101">
        <v>1</v>
      </c>
      <c r="J49" s="43" t="s">
        <v>23</v>
      </c>
      <c r="K49" s="44">
        <f>G49</f>
        <v>1</v>
      </c>
      <c r="L49" s="44">
        <f>H49</f>
        <v>1</v>
      </c>
    </row>
    <row r="50" spans="1:15" x14ac:dyDescent="0.2">
      <c r="A50" s="36"/>
      <c r="B50" s="37" t="s">
        <v>75</v>
      </c>
      <c r="C50" s="38"/>
      <c r="D50" s="102"/>
      <c r="E50" s="103"/>
      <c r="F50" s="104"/>
      <c r="G50" s="105"/>
      <c r="H50" s="106"/>
      <c r="I50" s="107"/>
      <c r="J50" s="43"/>
      <c r="K50" s="44"/>
      <c r="L50" s="35"/>
    </row>
    <row r="51" spans="1:15" x14ac:dyDescent="0.2">
      <c r="A51" s="91"/>
      <c r="B51" s="92"/>
      <c r="C51" s="93"/>
      <c r="D51" s="108"/>
      <c r="E51" s="109"/>
      <c r="F51" s="110"/>
      <c r="G51" s="111"/>
      <c r="H51" s="112"/>
      <c r="I51" s="113"/>
      <c r="J51" s="100"/>
      <c r="K51" s="44"/>
      <c r="L51" s="35"/>
    </row>
    <row r="52" spans="1:15" ht="51" x14ac:dyDescent="0.2">
      <c r="A52" s="114" t="s">
        <v>76</v>
      </c>
      <c r="B52" s="115" t="s">
        <v>77</v>
      </c>
      <c r="C52" s="69" t="s">
        <v>78</v>
      </c>
      <c r="D52" s="50" t="s">
        <v>79</v>
      </c>
      <c r="E52" s="39">
        <v>296016100</v>
      </c>
      <c r="F52" s="40">
        <v>166916074</v>
      </c>
      <c r="G52" s="41">
        <f>F52/E52*100%</f>
        <v>0.56387498517817103</v>
      </c>
      <c r="H52" s="41">
        <v>1</v>
      </c>
      <c r="I52" s="42">
        <v>0.85460000000000003</v>
      </c>
      <c r="J52" s="51" t="s">
        <v>27</v>
      </c>
      <c r="K52" s="44">
        <f>G52</f>
        <v>0.56387498517817103</v>
      </c>
      <c r="L52" s="44">
        <f>H52</f>
        <v>1</v>
      </c>
    </row>
    <row r="53" spans="1:15" x14ac:dyDescent="0.2">
      <c r="A53" s="91"/>
      <c r="B53" s="116"/>
      <c r="C53" s="93"/>
      <c r="D53" s="94"/>
      <c r="E53" s="95"/>
      <c r="F53" s="117"/>
      <c r="G53" s="97"/>
      <c r="H53" s="118"/>
      <c r="I53" s="119"/>
      <c r="J53" s="100"/>
      <c r="K53" s="44"/>
      <c r="L53" s="35"/>
    </row>
    <row r="54" spans="1:15" ht="25.5" x14ac:dyDescent="0.2">
      <c r="A54" s="120" t="s">
        <v>80</v>
      </c>
      <c r="B54" s="121" t="s">
        <v>81</v>
      </c>
      <c r="C54" s="122" t="s">
        <v>82</v>
      </c>
      <c r="D54" s="123" t="s">
        <v>83</v>
      </c>
      <c r="E54" s="124">
        <v>140949900</v>
      </c>
      <c r="F54" s="125">
        <v>139724911</v>
      </c>
      <c r="G54" s="126">
        <f>F54/E54*100%</f>
        <v>0.99130904668963937</v>
      </c>
      <c r="H54" s="126">
        <v>1</v>
      </c>
      <c r="I54" s="127">
        <v>0.99860000000000004</v>
      </c>
      <c r="J54" s="128" t="s">
        <v>23</v>
      </c>
      <c r="K54" s="44">
        <f>G54</f>
        <v>0.99130904668963937</v>
      </c>
      <c r="L54" s="44">
        <f>H54</f>
        <v>1</v>
      </c>
    </row>
    <row r="55" spans="1:15" x14ac:dyDescent="0.2">
      <c r="A55" s="129"/>
      <c r="B55" s="130"/>
      <c r="C55" s="131"/>
      <c r="D55" s="132"/>
      <c r="E55" s="133"/>
      <c r="F55" s="134"/>
      <c r="G55" s="111"/>
      <c r="H55" s="135"/>
      <c r="I55" s="99"/>
      <c r="J55" s="136"/>
      <c r="K55" s="44"/>
      <c r="L55" s="35"/>
    </row>
    <row r="56" spans="1:15" ht="25.5" x14ac:dyDescent="0.2">
      <c r="A56" s="114" t="s">
        <v>84</v>
      </c>
      <c r="B56" s="115" t="s">
        <v>85</v>
      </c>
      <c r="C56" s="69" t="s">
        <v>86</v>
      </c>
      <c r="D56" s="50" t="s">
        <v>87</v>
      </c>
      <c r="E56" s="39">
        <v>18750000</v>
      </c>
      <c r="F56" s="40">
        <v>18750000</v>
      </c>
      <c r="G56" s="41">
        <f>F56/E56*100%</f>
        <v>1</v>
      </c>
      <c r="H56" s="41">
        <v>1</v>
      </c>
      <c r="I56" s="42">
        <v>1</v>
      </c>
      <c r="J56" s="56" t="s">
        <v>23</v>
      </c>
      <c r="K56" s="44">
        <f>G56</f>
        <v>1</v>
      </c>
      <c r="L56" s="44">
        <f>H56</f>
        <v>1</v>
      </c>
    </row>
    <row r="57" spans="1:15" x14ac:dyDescent="0.2">
      <c r="A57" s="91"/>
      <c r="B57" s="116"/>
      <c r="C57" s="93"/>
      <c r="D57" s="94"/>
      <c r="E57" s="95"/>
      <c r="F57" s="96"/>
      <c r="G57" s="97"/>
      <c r="H57" s="137"/>
      <c r="I57" s="99"/>
      <c r="J57" s="100"/>
      <c r="K57" s="44"/>
      <c r="L57" s="35"/>
    </row>
    <row r="58" spans="1:15" ht="38.25" x14ac:dyDescent="0.2">
      <c r="A58" s="114" t="s">
        <v>88</v>
      </c>
      <c r="B58" s="138" t="s">
        <v>89</v>
      </c>
      <c r="C58" s="69" t="s">
        <v>90</v>
      </c>
      <c r="D58" s="50" t="s">
        <v>91</v>
      </c>
      <c r="E58" s="39">
        <v>58680000</v>
      </c>
      <c r="F58" s="40">
        <v>58571618</v>
      </c>
      <c r="G58" s="41">
        <f>F58/E58*100%</f>
        <v>0.99815299931833679</v>
      </c>
      <c r="H58" s="41">
        <v>1</v>
      </c>
      <c r="I58" s="64">
        <v>0.99970000000000003</v>
      </c>
      <c r="J58" s="56" t="s">
        <v>23</v>
      </c>
      <c r="K58" s="44">
        <f>(G58+G60+G62+G64)/4*100%</f>
        <v>0.9902468916032855</v>
      </c>
      <c r="L58" s="44">
        <f>(H58+H60+H62+H64)/4*100%</f>
        <v>1</v>
      </c>
    </row>
    <row r="59" spans="1:15" x14ac:dyDescent="0.2">
      <c r="A59" s="114"/>
      <c r="B59" s="138"/>
      <c r="C59" s="69"/>
      <c r="D59" s="139"/>
      <c r="E59" s="39"/>
      <c r="F59" s="54"/>
      <c r="G59" s="41"/>
      <c r="H59" s="55"/>
      <c r="I59" s="64"/>
      <c r="J59" s="56"/>
      <c r="K59" s="44"/>
      <c r="L59" s="35"/>
    </row>
    <row r="60" spans="1:15" ht="25.5" x14ac:dyDescent="0.2">
      <c r="A60" s="36"/>
      <c r="B60" s="3"/>
      <c r="C60" s="70" t="s">
        <v>92</v>
      </c>
      <c r="D60" s="50" t="s">
        <v>93</v>
      </c>
      <c r="E60" s="39">
        <v>204000000</v>
      </c>
      <c r="F60" s="40">
        <v>199015291</v>
      </c>
      <c r="G60" s="41">
        <f>F60/E60*100%</f>
        <v>0.9755651519607843</v>
      </c>
      <c r="H60" s="41">
        <v>1</v>
      </c>
      <c r="I60" s="64">
        <v>0.99390000000000001</v>
      </c>
      <c r="J60" s="56" t="s">
        <v>94</v>
      </c>
      <c r="K60" s="44"/>
      <c r="L60" s="35"/>
    </row>
    <row r="61" spans="1:15" x14ac:dyDescent="0.2">
      <c r="A61" s="36"/>
      <c r="B61" s="3"/>
      <c r="C61" s="38"/>
      <c r="D61" s="45"/>
      <c r="E61" s="39"/>
      <c r="F61" s="52"/>
      <c r="G61" s="41"/>
      <c r="H61" s="57"/>
      <c r="I61" s="53"/>
      <c r="J61" s="43"/>
      <c r="K61" s="140"/>
      <c r="L61" s="141"/>
    </row>
    <row r="62" spans="1:15" ht="25.5" x14ac:dyDescent="0.2">
      <c r="A62" s="36"/>
      <c r="B62" s="3"/>
      <c r="C62" s="70" t="s">
        <v>95</v>
      </c>
      <c r="D62" s="50" t="s">
        <v>96</v>
      </c>
      <c r="E62" s="39">
        <v>125000000</v>
      </c>
      <c r="F62" s="40">
        <v>124883693</v>
      </c>
      <c r="G62" s="41">
        <f>F62/E62*100%</f>
        <v>0.99906954400000003</v>
      </c>
      <c r="H62" s="41">
        <v>1</v>
      </c>
      <c r="I62" s="64">
        <v>0.99980000000000002</v>
      </c>
      <c r="J62" s="51" t="s">
        <v>97</v>
      </c>
      <c r="K62" s="140"/>
      <c r="L62" s="141"/>
      <c r="O62" s="2">
        <v>1.28</v>
      </c>
    </row>
    <row r="63" spans="1:15" x14ac:dyDescent="0.2">
      <c r="A63" s="36"/>
      <c r="B63" s="3"/>
      <c r="C63" s="38"/>
      <c r="D63" s="45"/>
      <c r="E63" s="39"/>
      <c r="F63" s="52"/>
      <c r="G63" s="41"/>
      <c r="H63" s="57"/>
      <c r="I63" s="53"/>
      <c r="J63" s="43"/>
      <c r="K63" s="140"/>
      <c r="L63" s="141"/>
      <c r="O63" s="2">
        <v>0</v>
      </c>
    </row>
    <row r="64" spans="1:15" ht="25.5" x14ac:dyDescent="0.2">
      <c r="A64" s="36"/>
      <c r="B64" s="3"/>
      <c r="C64" s="70" t="s">
        <v>98</v>
      </c>
      <c r="D64" s="50" t="s">
        <v>99</v>
      </c>
      <c r="E64" s="39">
        <v>240560000</v>
      </c>
      <c r="F64" s="40">
        <v>237721361</v>
      </c>
      <c r="G64" s="41">
        <f>F64/E64*100%</f>
        <v>0.98819987113402064</v>
      </c>
      <c r="H64" s="41">
        <v>1</v>
      </c>
      <c r="I64" s="64">
        <v>0.95269999999999999</v>
      </c>
      <c r="J64" s="51" t="s">
        <v>100</v>
      </c>
      <c r="K64" s="140"/>
      <c r="L64" s="141"/>
      <c r="O64" s="2">
        <v>0</v>
      </c>
    </row>
    <row r="65" spans="1:15" x14ac:dyDescent="0.2">
      <c r="A65" s="36"/>
      <c r="B65" s="3"/>
      <c r="C65" s="38"/>
      <c r="D65" s="45"/>
      <c r="E65" s="39"/>
      <c r="F65" s="52"/>
      <c r="G65" s="41"/>
      <c r="H65" s="57"/>
      <c r="I65" s="53"/>
      <c r="J65" s="43"/>
      <c r="K65" s="140"/>
      <c r="L65" s="142"/>
      <c r="O65" s="2">
        <f>(O62+O63+O64)/3</f>
        <v>0.42666666666666669</v>
      </c>
    </row>
    <row r="66" spans="1:15" x14ac:dyDescent="0.2">
      <c r="A66" s="91"/>
      <c r="B66" s="92"/>
      <c r="C66" s="93"/>
      <c r="D66" s="94"/>
      <c r="E66" s="95"/>
      <c r="F66" s="117"/>
      <c r="G66" s="97"/>
      <c r="H66" s="118"/>
      <c r="I66" s="119"/>
      <c r="J66" s="100"/>
      <c r="K66" s="140"/>
      <c r="L66" s="141"/>
    </row>
    <row r="67" spans="1:15" ht="51" x14ac:dyDescent="0.2">
      <c r="A67" s="114" t="s">
        <v>101</v>
      </c>
      <c r="B67" s="115" t="s">
        <v>102</v>
      </c>
      <c r="C67" s="69" t="s">
        <v>103</v>
      </c>
      <c r="D67" s="50" t="s">
        <v>104</v>
      </c>
      <c r="E67" s="39">
        <v>106896200</v>
      </c>
      <c r="F67" s="40">
        <v>104850655</v>
      </c>
      <c r="G67" s="41">
        <f>F67/E67*100%</f>
        <v>0.98086419348863663</v>
      </c>
      <c r="H67" s="41">
        <v>1</v>
      </c>
      <c r="I67" s="42">
        <v>0.99680000000000002</v>
      </c>
      <c r="J67" s="51" t="s">
        <v>105</v>
      </c>
      <c r="K67" s="140">
        <f>(G67+G69+G71)/3*100%</f>
        <v>0.99282546336844935</v>
      </c>
      <c r="L67" s="140">
        <f>(H67+H69+H71)/3*100%</f>
        <v>1</v>
      </c>
    </row>
    <row r="68" spans="1:15" x14ac:dyDescent="0.2">
      <c r="A68" s="71"/>
      <c r="B68" s="143"/>
      <c r="C68" s="73"/>
      <c r="D68" s="74"/>
      <c r="E68" s="144"/>
      <c r="F68" s="145"/>
      <c r="G68" s="146"/>
      <c r="H68" s="147"/>
      <c r="I68" s="148"/>
      <c r="J68" s="80"/>
      <c r="K68" s="149"/>
      <c r="L68" s="35"/>
    </row>
    <row r="69" spans="1:15" ht="25.5" x14ac:dyDescent="0.2">
      <c r="A69" s="36"/>
      <c r="B69" s="37"/>
      <c r="C69" s="69" t="s">
        <v>106</v>
      </c>
      <c r="D69" s="50" t="s">
        <v>107</v>
      </c>
      <c r="E69" s="39">
        <v>91943800</v>
      </c>
      <c r="F69" s="40">
        <v>91806697</v>
      </c>
      <c r="G69" s="41">
        <f>F69/E69*100%</f>
        <v>0.9985088390951864</v>
      </c>
      <c r="H69" s="41">
        <v>1</v>
      </c>
      <c r="I69" s="42">
        <v>0.99980000000000002</v>
      </c>
      <c r="J69" s="51" t="s">
        <v>105</v>
      </c>
      <c r="K69" s="149"/>
      <c r="L69" s="35"/>
    </row>
    <row r="70" spans="1:15" x14ac:dyDescent="0.2">
      <c r="A70" s="36"/>
      <c r="B70" s="37"/>
      <c r="C70" s="38"/>
      <c r="D70" s="45"/>
      <c r="E70" s="39"/>
      <c r="F70" s="52"/>
      <c r="G70" s="41"/>
      <c r="H70" s="47"/>
      <c r="I70" s="53"/>
      <c r="J70" s="43"/>
      <c r="K70" s="149"/>
      <c r="L70" s="35"/>
    </row>
    <row r="71" spans="1:15" ht="38.25" x14ac:dyDescent="0.2">
      <c r="A71" s="36"/>
      <c r="B71" s="37"/>
      <c r="C71" s="69" t="s">
        <v>108</v>
      </c>
      <c r="D71" s="50" t="s">
        <v>109</v>
      </c>
      <c r="E71" s="39">
        <v>132985000</v>
      </c>
      <c r="F71" s="40">
        <v>132865760</v>
      </c>
      <c r="G71" s="41">
        <f>F71/E71*100%</f>
        <v>0.99910335752152502</v>
      </c>
      <c r="H71" s="41">
        <v>1</v>
      </c>
      <c r="I71" s="42">
        <v>0.99970000000000003</v>
      </c>
      <c r="J71" s="51" t="s">
        <v>110</v>
      </c>
      <c r="K71" s="149"/>
      <c r="L71" s="35"/>
    </row>
    <row r="72" spans="1:15" x14ac:dyDescent="0.2">
      <c r="A72" s="91"/>
      <c r="B72" s="116"/>
      <c r="C72" s="93"/>
      <c r="D72" s="94"/>
      <c r="E72" s="150"/>
      <c r="F72" s="117"/>
      <c r="G72" s="97"/>
      <c r="H72" s="98"/>
      <c r="I72" s="97"/>
      <c r="J72" s="100"/>
      <c r="K72" s="149"/>
      <c r="L72" s="151"/>
    </row>
    <row r="73" spans="1:15" ht="38.25" x14ac:dyDescent="0.2">
      <c r="A73" s="114" t="s">
        <v>111</v>
      </c>
      <c r="B73" s="115" t="s">
        <v>112</v>
      </c>
      <c r="C73" s="69" t="s">
        <v>113</v>
      </c>
      <c r="D73" s="50" t="s">
        <v>114</v>
      </c>
      <c r="E73" s="39">
        <v>58450000</v>
      </c>
      <c r="F73" s="40">
        <v>58448521</v>
      </c>
      <c r="G73" s="41">
        <f>F73/E73*100%</f>
        <v>0.99997469632164238</v>
      </c>
      <c r="H73" s="41">
        <v>1</v>
      </c>
      <c r="I73" s="42">
        <v>1</v>
      </c>
      <c r="J73" s="51" t="s">
        <v>105</v>
      </c>
      <c r="K73" s="149">
        <f>G73</f>
        <v>0.99997469632164238</v>
      </c>
      <c r="L73" s="149">
        <f>H73</f>
        <v>1</v>
      </c>
    </row>
    <row r="74" spans="1:15" x14ac:dyDescent="0.2">
      <c r="A74" s="91"/>
      <c r="B74" s="116"/>
      <c r="C74" s="93"/>
      <c r="D74" s="94"/>
      <c r="E74" s="95"/>
      <c r="F74" s="117"/>
      <c r="G74" s="97"/>
      <c r="H74" s="137"/>
      <c r="I74" s="119"/>
      <c r="J74" s="100"/>
      <c r="K74" s="149"/>
      <c r="L74" s="35"/>
    </row>
    <row r="75" spans="1:15" ht="25.5" x14ac:dyDescent="0.2">
      <c r="A75" s="114" t="s">
        <v>115</v>
      </c>
      <c r="B75" s="115" t="s">
        <v>116</v>
      </c>
      <c r="C75" s="69" t="s">
        <v>117</v>
      </c>
      <c r="D75" s="50" t="s">
        <v>118</v>
      </c>
      <c r="E75" s="39">
        <v>149765000</v>
      </c>
      <c r="F75" s="152">
        <v>149209890</v>
      </c>
      <c r="G75" s="41">
        <f>F75/E75*100%</f>
        <v>0.99629345975361394</v>
      </c>
      <c r="H75" s="41">
        <v>1</v>
      </c>
      <c r="I75" s="42">
        <v>0.99939999999999996</v>
      </c>
      <c r="J75" s="51" t="s">
        <v>105</v>
      </c>
      <c r="K75" s="149">
        <f>G75</f>
        <v>0.99629345975361394</v>
      </c>
      <c r="L75" s="149">
        <f>H75</f>
        <v>1</v>
      </c>
    </row>
    <row r="76" spans="1:15" x14ac:dyDescent="0.2">
      <c r="A76" s="91"/>
      <c r="B76" s="116"/>
      <c r="C76" s="93"/>
      <c r="D76" s="94"/>
      <c r="E76" s="95"/>
      <c r="F76" s="96"/>
      <c r="G76" s="97"/>
      <c r="H76" s="137"/>
      <c r="I76" s="99"/>
      <c r="J76" s="100"/>
      <c r="K76" s="149"/>
      <c r="L76" s="35"/>
    </row>
    <row r="77" spans="1:15" ht="25.5" x14ac:dyDescent="0.2">
      <c r="A77" s="153" t="s">
        <v>119</v>
      </c>
      <c r="B77" s="154" t="s">
        <v>120</v>
      </c>
      <c r="C77" s="155" t="s">
        <v>121</v>
      </c>
      <c r="D77" s="50" t="s">
        <v>122</v>
      </c>
      <c r="E77" s="39">
        <v>1532950000</v>
      </c>
      <c r="F77" s="67">
        <v>1504895748</v>
      </c>
      <c r="G77" s="41">
        <f>F77/E77*100%</f>
        <v>0.98169917348902447</v>
      </c>
      <c r="H77" s="156">
        <v>0.99990000000000001</v>
      </c>
      <c r="I77" s="42">
        <v>0.99990000000000001</v>
      </c>
      <c r="J77" s="65" t="s">
        <v>123</v>
      </c>
      <c r="K77" s="157">
        <f>(G77+G79)/2*100%</f>
        <v>0.8633753191277268</v>
      </c>
      <c r="L77" s="157">
        <f>(H77+H79)/2*100%</f>
        <v>0.99995000000000001</v>
      </c>
    </row>
    <row r="78" spans="1:15" ht="13.5" customHeight="1" x14ac:dyDescent="0.2">
      <c r="A78" s="158"/>
      <c r="B78" s="159"/>
      <c r="C78" s="69"/>
      <c r="D78" s="139"/>
      <c r="E78" s="39"/>
      <c r="F78" s="52"/>
      <c r="G78" s="41"/>
      <c r="H78" s="160"/>
      <c r="I78" s="42"/>
      <c r="J78" s="65"/>
      <c r="K78" s="157"/>
      <c r="L78" s="161"/>
    </row>
    <row r="79" spans="1:15" ht="41.25" customHeight="1" x14ac:dyDescent="0.2">
      <c r="A79" s="158"/>
      <c r="B79" s="162"/>
      <c r="C79" s="49" t="s">
        <v>124</v>
      </c>
      <c r="D79" s="50" t="s">
        <v>125</v>
      </c>
      <c r="E79" s="163">
        <v>151560000</v>
      </c>
      <c r="F79" s="67">
        <v>112920000</v>
      </c>
      <c r="G79" s="53">
        <f>F79/E79*100%</f>
        <v>0.74505146476642914</v>
      </c>
      <c r="H79" s="53">
        <v>1</v>
      </c>
      <c r="I79" s="42">
        <v>0.91500000000000004</v>
      </c>
      <c r="J79" s="51" t="s">
        <v>27</v>
      </c>
      <c r="K79" s="157"/>
      <c r="L79" s="161"/>
    </row>
    <row r="80" spans="1:15" x14ac:dyDescent="0.2">
      <c r="A80" s="164"/>
      <c r="B80" s="165"/>
      <c r="C80" s="131"/>
      <c r="D80" s="166"/>
      <c r="E80" s="167"/>
      <c r="F80" s="117"/>
      <c r="G80" s="119"/>
      <c r="H80" s="98"/>
      <c r="I80" s="99"/>
      <c r="J80" s="168"/>
      <c r="K80" s="157"/>
      <c r="L80" s="169"/>
    </row>
    <row r="81" spans="1:13" ht="63.75" x14ac:dyDescent="0.2">
      <c r="A81" s="114" t="s">
        <v>126</v>
      </c>
      <c r="B81" s="170" t="s">
        <v>127</v>
      </c>
      <c r="C81" s="69" t="s">
        <v>128</v>
      </c>
      <c r="D81" s="50" t="s">
        <v>129</v>
      </c>
      <c r="E81" s="40">
        <v>372778306</v>
      </c>
      <c r="F81" s="67">
        <v>318779348</v>
      </c>
      <c r="G81" s="53">
        <f>F81/E81*100%</f>
        <v>0.85514458022136086</v>
      </c>
      <c r="H81" s="41">
        <v>1</v>
      </c>
      <c r="I81" s="42">
        <v>0.97589999999999999</v>
      </c>
      <c r="J81" s="51" t="s">
        <v>130</v>
      </c>
      <c r="K81" s="171">
        <f>G81</f>
        <v>0.85514458022136086</v>
      </c>
      <c r="L81" s="171">
        <f>H81</f>
        <v>1</v>
      </c>
      <c r="M81" s="172"/>
    </row>
    <row r="82" spans="1:13" x14ac:dyDescent="0.2">
      <c r="A82" s="91"/>
      <c r="B82" s="116"/>
      <c r="C82" s="93"/>
      <c r="D82" s="94"/>
      <c r="E82" s="95"/>
      <c r="F82" s="117"/>
      <c r="G82" s="97"/>
      <c r="H82" s="118"/>
      <c r="I82" s="119"/>
      <c r="J82" s="100"/>
      <c r="K82" s="173"/>
      <c r="L82" s="35"/>
    </row>
    <row r="83" spans="1:13" ht="25.5" x14ac:dyDescent="0.2">
      <c r="A83" s="114" t="s">
        <v>131</v>
      </c>
      <c r="B83" s="81" t="s">
        <v>132</v>
      </c>
      <c r="C83" s="69" t="s">
        <v>133</v>
      </c>
      <c r="D83" s="58" t="s">
        <v>134</v>
      </c>
      <c r="E83" s="174">
        <v>300000000</v>
      </c>
      <c r="F83" s="67">
        <v>298668972</v>
      </c>
      <c r="G83" s="41">
        <f>F83/E83*100%</f>
        <v>0.99556323999999996</v>
      </c>
      <c r="H83" s="41">
        <v>0.99890000000000001</v>
      </c>
      <c r="I83" s="64">
        <v>0.99780000000000002</v>
      </c>
      <c r="J83" s="51" t="s">
        <v>135</v>
      </c>
      <c r="K83" s="149">
        <f>G83</f>
        <v>0.99556323999999996</v>
      </c>
      <c r="L83" s="149">
        <f>H83</f>
        <v>0.99890000000000001</v>
      </c>
    </row>
    <row r="84" spans="1:13" x14ac:dyDescent="0.2">
      <c r="A84" s="91"/>
      <c r="B84" s="116"/>
      <c r="C84" s="93"/>
      <c r="D84" s="94"/>
      <c r="E84" s="175"/>
      <c r="F84" s="176"/>
      <c r="G84" s="177"/>
      <c r="H84" s="178"/>
      <c r="I84" s="179"/>
      <c r="J84" s="100"/>
      <c r="K84" s="173"/>
      <c r="L84" s="35"/>
    </row>
    <row r="85" spans="1:13" ht="102" x14ac:dyDescent="0.2">
      <c r="A85" s="114" t="s">
        <v>136</v>
      </c>
      <c r="B85" s="115" t="s">
        <v>137</v>
      </c>
      <c r="C85" s="69" t="s">
        <v>138</v>
      </c>
      <c r="D85" s="50" t="s">
        <v>139</v>
      </c>
      <c r="E85" s="39">
        <v>928255000</v>
      </c>
      <c r="F85" s="40">
        <v>483186956</v>
      </c>
      <c r="G85" s="41">
        <f>F85/E85*100%</f>
        <v>0.52053256486633526</v>
      </c>
      <c r="H85" s="41">
        <v>1</v>
      </c>
      <c r="I85" s="42">
        <v>0.92010000000000003</v>
      </c>
      <c r="J85" s="65" t="s">
        <v>140</v>
      </c>
      <c r="K85" s="149">
        <f>G85</f>
        <v>0.52053256486633526</v>
      </c>
      <c r="L85" s="149">
        <f>H85</f>
        <v>1</v>
      </c>
    </row>
    <row r="86" spans="1:13" x14ac:dyDescent="0.2">
      <c r="A86" s="91"/>
      <c r="B86" s="116"/>
      <c r="C86" s="93"/>
      <c r="D86" s="94"/>
      <c r="E86" s="175"/>
      <c r="F86" s="176"/>
      <c r="G86" s="177"/>
      <c r="H86" s="180"/>
      <c r="I86" s="179"/>
      <c r="J86" s="100"/>
      <c r="K86" s="149"/>
      <c r="L86" s="35"/>
    </row>
    <row r="87" spans="1:13" ht="89.25" x14ac:dyDescent="0.2">
      <c r="A87" s="114" t="s">
        <v>141</v>
      </c>
      <c r="B87" s="138" t="s">
        <v>142</v>
      </c>
      <c r="C87" s="69" t="s">
        <v>143</v>
      </c>
      <c r="D87" s="50" t="s">
        <v>144</v>
      </c>
      <c r="E87" s="39">
        <v>626833768</v>
      </c>
      <c r="F87" s="40">
        <v>496681401</v>
      </c>
      <c r="G87" s="41">
        <f>F87/E87*100%</f>
        <v>0.7923654186415815</v>
      </c>
      <c r="H87" s="53">
        <v>0.5</v>
      </c>
      <c r="I87" s="42">
        <v>0.6321</v>
      </c>
      <c r="J87" s="51" t="s">
        <v>145</v>
      </c>
      <c r="K87" s="149">
        <f>G87</f>
        <v>0.7923654186415815</v>
      </c>
      <c r="L87" s="149">
        <f>H87</f>
        <v>0.5</v>
      </c>
    </row>
    <row r="88" spans="1:13" x14ac:dyDescent="0.2">
      <c r="A88" s="91"/>
      <c r="B88" s="116"/>
      <c r="C88" s="93"/>
      <c r="D88" s="94"/>
      <c r="E88" s="175"/>
      <c r="F88" s="176"/>
      <c r="G88" s="177"/>
      <c r="H88" s="180"/>
      <c r="I88" s="179"/>
      <c r="J88" s="100"/>
      <c r="K88" s="149"/>
      <c r="L88" s="35"/>
    </row>
    <row r="89" spans="1:13" ht="51" x14ac:dyDescent="0.2">
      <c r="A89" s="114" t="s">
        <v>146</v>
      </c>
      <c r="B89" s="138" t="s">
        <v>147</v>
      </c>
      <c r="C89" s="69" t="s">
        <v>148</v>
      </c>
      <c r="D89" s="50" t="s">
        <v>149</v>
      </c>
      <c r="E89" s="39">
        <v>59242900</v>
      </c>
      <c r="F89" s="40">
        <v>59221375</v>
      </c>
      <c r="G89" s="41">
        <f>F89/E89*100%</f>
        <v>0.99963666532192041</v>
      </c>
      <c r="H89" s="53">
        <v>1</v>
      </c>
      <c r="I89" s="42">
        <v>0.99990000000000001</v>
      </c>
      <c r="J89" s="51" t="s">
        <v>150</v>
      </c>
      <c r="K89" s="149">
        <f>(G89+G91+G93)/3*100%</f>
        <v>0.74724126107499556</v>
      </c>
      <c r="L89" s="149">
        <f>(H89+H91+H93)/3*100%</f>
        <v>0.66666666666666663</v>
      </c>
    </row>
    <row r="90" spans="1:13" x14ac:dyDescent="0.2">
      <c r="A90" s="43"/>
      <c r="B90" s="37"/>
      <c r="C90" s="38"/>
      <c r="D90" s="45"/>
      <c r="E90" s="181"/>
      <c r="F90" s="182"/>
      <c r="G90" s="183"/>
      <c r="H90" s="184"/>
      <c r="I90" s="185"/>
      <c r="J90" s="43"/>
      <c r="K90" s="149"/>
      <c r="L90" s="35"/>
    </row>
    <row r="91" spans="1:13" ht="51" x14ac:dyDescent="0.2">
      <c r="A91" s="43"/>
      <c r="B91" s="37"/>
      <c r="C91" s="69" t="s">
        <v>151</v>
      </c>
      <c r="D91" s="58" t="s">
        <v>152</v>
      </c>
      <c r="E91" s="39">
        <v>67400000</v>
      </c>
      <c r="F91" s="40">
        <v>16325600</v>
      </c>
      <c r="G91" s="41">
        <f>F91/E91*100%</f>
        <v>0.24221958456973294</v>
      </c>
      <c r="H91" s="53">
        <v>0</v>
      </c>
      <c r="I91" s="42">
        <v>8.0699999999999994E-2</v>
      </c>
      <c r="J91" s="51" t="s">
        <v>150</v>
      </c>
      <c r="K91" s="149"/>
      <c r="L91" s="35"/>
    </row>
    <row r="92" spans="1:13" x14ac:dyDescent="0.2">
      <c r="A92" s="43"/>
      <c r="B92" s="37"/>
      <c r="C92" s="38"/>
      <c r="D92" s="45"/>
      <c r="E92" s="181"/>
      <c r="F92" s="182"/>
      <c r="G92" s="183"/>
      <c r="H92" s="186"/>
      <c r="I92" s="185"/>
      <c r="J92" s="43"/>
      <c r="K92" s="149"/>
      <c r="L92" s="35"/>
      <c r="M92" s="187"/>
    </row>
    <row r="93" spans="1:13" x14ac:dyDescent="0.2">
      <c r="A93" s="43"/>
      <c r="B93" s="37"/>
      <c r="C93" s="70" t="s">
        <v>153</v>
      </c>
      <c r="D93" s="34" t="s">
        <v>154</v>
      </c>
      <c r="E93" s="181">
        <v>15000000</v>
      </c>
      <c r="F93" s="188">
        <v>14998013</v>
      </c>
      <c r="G93" s="183">
        <f>F93/E93*100%</f>
        <v>0.99986753333333334</v>
      </c>
      <c r="H93" s="185">
        <v>1</v>
      </c>
      <c r="I93" s="189">
        <v>1</v>
      </c>
      <c r="J93" s="43" t="s">
        <v>23</v>
      </c>
      <c r="K93" s="149"/>
      <c r="L93" s="35"/>
    </row>
    <row r="94" spans="1:13" x14ac:dyDescent="0.2">
      <c r="A94" s="100"/>
      <c r="B94" s="116"/>
      <c r="C94" s="190"/>
      <c r="D94" s="94"/>
      <c r="E94" s="175"/>
      <c r="F94" s="191"/>
      <c r="G94" s="177"/>
      <c r="H94" s="192"/>
      <c r="I94" s="193"/>
      <c r="J94" s="100"/>
      <c r="K94" s="149"/>
      <c r="L94" s="35"/>
    </row>
    <row r="95" spans="1:13" ht="25.5" x14ac:dyDescent="0.2">
      <c r="A95" s="114" t="s">
        <v>155</v>
      </c>
      <c r="B95" s="115" t="s">
        <v>156</v>
      </c>
      <c r="C95" s="69" t="s">
        <v>157</v>
      </c>
      <c r="D95" s="58" t="s">
        <v>158</v>
      </c>
      <c r="E95" s="39">
        <v>61000000</v>
      </c>
      <c r="F95" s="40">
        <v>60898492</v>
      </c>
      <c r="G95" s="41">
        <f>F95/E95*100%</f>
        <v>0.99833593442622948</v>
      </c>
      <c r="H95" s="53">
        <v>1</v>
      </c>
      <c r="I95" s="42">
        <v>0.99970000000000003</v>
      </c>
      <c r="J95" s="51" t="s">
        <v>159</v>
      </c>
      <c r="K95" s="157">
        <f>(G95+G97+G99)/3*100%</f>
        <v>0.82982863079220703</v>
      </c>
      <c r="L95" s="157">
        <f>(H95+H97+H99)/3*100%</f>
        <v>1</v>
      </c>
    </row>
    <row r="96" spans="1:13" x14ac:dyDescent="0.2">
      <c r="A96" s="43"/>
      <c r="B96" s="37"/>
      <c r="C96" s="70"/>
      <c r="D96" s="45"/>
      <c r="E96" s="181"/>
      <c r="F96" s="194"/>
      <c r="G96" s="183"/>
      <c r="H96" s="186"/>
      <c r="I96" s="189"/>
      <c r="J96" s="43"/>
      <c r="K96" s="157"/>
      <c r="L96" s="35"/>
    </row>
    <row r="97" spans="1:13" ht="76.5" x14ac:dyDescent="0.2">
      <c r="A97" s="43"/>
      <c r="B97" s="37"/>
      <c r="C97" s="69" t="s">
        <v>160</v>
      </c>
      <c r="D97" s="50" t="s">
        <v>161</v>
      </c>
      <c r="E97" s="39">
        <v>1196875000</v>
      </c>
      <c r="F97" s="40">
        <v>589099401</v>
      </c>
      <c r="G97" s="41">
        <f>F97/E97*100%</f>
        <v>0.49219793295039166</v>
      </c>
      <c r="H97" s="53">
        <v>1</v>
      </c>
      <c r="I97" s="42">
        <v>0.91539999999999999</v>
      </c>
      <c r="J97" s="51" t="s">
        <v>162</v>
      </c>
      <c r="K97" s="157"/>
      <c r="L97" s="161"/>
    </row>
    <row r="98" spans="1:13" x14ac:dyDescent="0.2">
      <c r="A98" s="43"/>
      <c r="B98" s="37"/>
      <c r="C98" s="70"/>
      <c r="D98" s="45"/>
      <c r="E98" s="181"/>
      <c r="F98" s="194"/>
      <c r="G98" s="183"/>
      <c r="H98" s="186"/>
      <c r="I98" s="189"/>
      <c r="J98" s="43"/>
      <c r="K98" s="157"/>
      <c r="L98" s="35"/>
    </row>
    <row r="99" spans="1:13" ht="38.25" x14ac:dyDescent="0.2">
      <c r="A99" s="43"/>
      <c r="B99" s="37"/>
      <c r="C99" s="69" t="s">
        <v>163</v>
      </c>
      <c r="D99" s="50" t="s">
        <v>164</v>
      </c>
      <c r="E99" s="39">
        <v>40000000</v>
      </c>
      <c r="F99" s="40">
        <v>39958081</v>
      </c>
      <c r="G99" s="41">
        <f>F99/E99*100%</f>
        <v>0.99895202500000002</v>
      </c>
      <c r="H99" s="53">
        <v>1</v>
      </c>
      <c r="I99" s="42">
        <v>0.99980000000000002</v>
      </c>
      <c r="J99" s="56" t="s">
        <v>23</v>
      </c>
      <c r="K99" s="157"/>
      <c r="L99" s="161"/>
    </row>
    <row r="100" spans="1:13" x14ac:dyDescent="0.2">
      <c r="A100" s="100"/>
      <c r="B100" s="92"/>
      <c r="C100" s="93"/>
      <c r="D100" s="195"/>
      <c r="E100" s="196"/>
      <c r="F100" s="197"/>
      <c r="G100" s="198"/>
      <c r="H100" s="192"/>
      <c r="I100" s="179"/>
      <c r="J100" s="43"/>
      <c r="K100" s="199"/>
      <c r="M100" s="200"/>
    </row>
    <row r="101" spans="1:13" x14ac:dyDescent="0.2">
      <c r="A101" s="201"/>
      <c r="B101" s="202" t="s">
        <v>165</v>
      </c>
      <c r="C101" s="203" t="s">
        <v>166</v>
      </c>
      <c r="D101" s="204"/>
      <c r="E101" s="205">
        <f>SUM(E11:E100)</f>
        <v>10604862245.33</v>
      </c>
      <c r="F101" s="206">
        <f>SUM(F11:F99)</f>
        <v>7467335719</v>
      </c>
      <c r="G101" s="207">
        <f>F101/E101*100%</f>
        <v>0.70414264195542442</v>
      </c>
      <c r="H101" s="208">
        <f>SUM(H11:H100)/44</f>
        <v>0.94315454545454536</v>
      </c>
      <c r="I101" s="208">
        <f>SUM(I11:I100)/44</f>
        <v>0.92512954545454551</v>
      </c>
      <c r="J101" s="209"/>
      <c r="K101" s="199"/>
    </row>
    <row r="102" spans="1:13" s="220" customFormat="1" ht="18" customHeight="1" x14ac:dyDescent="0.2">
      <c r="A102" s="210"/>
      <c r="B102" s="211"/>
      <c r="C102" s="212" t="s">
        <v>167</v>
      </c>
      <c r="D102" s="213"/>
      <c r="E102" s="214"/>
      <c r="F102" s="215"/>
      <c r="G102" s="216"/>
      <c r="H102" s="217"/>
      <c r="I102" s="217"/>
      <c r="J102" s="218"/>
      <c r="K102" s="219"/>
      <c r="M102" s="221"/>
    </row>
    <row r="103" spans="1:13" ht="10.5" customHeight="1" x14ac:dyDescent="0.2">
      <c r="A103" s="222"/>
      <c r="B103" s="223"/>
      <c r="C103" s="223"/>
      <c r="D103" s="224"/>
      <c r="E103" s="225"/>
      <c r="F103" s="226"/>
      <c r="G103" s="227"/>
      <c r="H103" s="228"/>
      <c r="I103" s="227"/>
      <c r="J103" s="229"/>
      <c r="K103" s="199"/>
      <c r="M103" s="200"/>
    </row>
    <row r="104" spans="1:13" x14ac:dyDescent="0.2">
      <c r="A104" s="3"/>
      <c r="B104" s="230"/>
      <c r="C104" s="230"/>
      <c r="D104" s="3"/>
      <c r="E104" s="231"/>
      <c r="F104" s="232"/>
      <c r="G104" s="3"/>
      <c r="H104" s="3"/>
      <c r="I104" s="3"/>
      <c r="J104" s="3"/>
      <c r="K104" s="199"/>
      <c r="M104" s="187"/>
    </row>
    <row r="105" spans="1:13" ht="15" x14ac:dyDescent="0.25">
      <c r="A105" s="3"/>
      <c r="B105" s="233"/>
      <c r="C105" s="233"/>
      <c r="D105" s="3"/>
      <c r="E105" s="231"/>
      <c r="F105" s="234" t="s">
        <v>168</v>
      </c>
      <c r="G105" s="234"/>
      <c r="H105" s="234"/>
      <c r="I105" s="234"/>
      <c r="J105" s="3"/>
      <c r="K105" s="199"/>
    </row>
    <row r="106" spans="1:13" ht="15" x14ac:dyDescent="0.25">
      <c r="A106" s="3"/>
      <c r="B106" s="233"/>
      <c r="C106" s="233"/>
      <c r="D106" s="235"/>
      <c r="E106" s="231"/>
      <c r="F106" s="234" t="s">
        <v>169</v>
      </c>
      <c r="G106" s="234"/>
      <c r="H106" s="234"/>
      <c r="I106" s="234"/>
      <c r="J106" s="3"/>
      <c r="K106" s="199"/>
    </row>
    <row r="107" spans="1:13" ht="15" customHeight="1" x14ac:dyDescent="0.25">
      <c r="A107" s="3"/>
      <c r="B107" s="233"/>
      <c r="C107" s="233"/>
      <c r="D107" s="3"/>
      <c r="E107" s="231"/>
      <c r="F107" s="234" t="s">
        <v>170</v>
      </c>
      <c r="G107" s="234"/>
      <c r="H107" s="234"/>
      <c r="I107" s="234"/>
      <c r="J107" s="230"/>
      <c r="K107" s="199"/>
    </row>
    <row r="108" spans="1:13" ht="15" x14ac:dyDescent="0.25">
      <c r="A108" s="3"/>
      <c r="B108" s="233"/>
      <c r="C108" s="233"/>
      <c r="D108" s="3"/>
      <c r="E108" s="231"/>
      <c r="F108" s="4"/>
      <c r="G108" s="236"/>
      <c r="H108" s="236"/>
      <c r="I108" s="3"/>
      <c r="J108" s="3"/>
      <c r="K108" s="199"/>
    </row>
    <row r="109" spans="1:13" ht="15" x14ac:dyDescent="0.25">
      <c r="A109" s="3"/>
      <c r="B109" s="233"/>
      <c r="C109" s="233"/>
      <c r="D109" s="230"/>
      <c r="E109" s="231"/>
      <c r="F109" s="4"/>
      <c r="G109" s="236"/>
      <c r="H109" s="236"/>
      <c r="I109" s="3"/>
      <c r="J109" s="3"/>
      <c r="K109" s="199"/>
    </row>
    <row r="110" spans="1:13" ht="15" x14ac:dyDescent="0.25">
      <c r="A110" s="3"/>
      <c r="B110" s="233"/>
      <c r="C110" s="233"/>
      <c r="D110" s="3"/>
      <c r="E110" s="237"/>
      <c r="F110" s="236"/>
      <c r="G110" s="236"/>
      <c r="H110" s="236"/>
      <c r="I110" s="3"/>
      <c r="J110" s="3"/>
      <c r="K110" s="199"/>
    </row>
    <row r="111" spans="1:13" ht="14.25" customHeight="1" x14ac:dyDescent="0.2">
      <c r="A111" s="3"/>
      <c r="B111" s="233"/>
      <c r="C111" s="233"/>
      <c r="D111" s="3"/>
      <c r="E111" s="237"/>
      <c r="F111" s="238" t="s">
        <v>171</v>
      </c>
      <c r="G111" s="238"/>
      <c r="H111" s="238"/>
      <c r="I111" s="238"/>
      <c r="J111" s="239"/>
      <c r="K111" s="199"/>
    </row>
    <row r="112" spans="1:13" ht="15" x14ac:dyDescent="0.25">
      <c r="A112" s="3"/>
      <c r="B112" s="233"/>
      <c r="C112" s="233"/>
      <c r="D112" s="3"/>
      <c r="E112" s="237"/>
      <c r="F112" s="240" t="s">
        <v>172</v>
      </c>
      <c r="G112" s="240"/>
      <c r="H112" s="240"/>
      <c r="I112" s="240"/>
      <c r="J112" s="3"/>
      <c r="K112" s="199"/>
    </row>
    <row r="113" spans="2:11" ht="15.75" customHeight="1" x14ac:dyDescent="0.25">
      <c r="B113" s="241"/>
      <c r="C113" s="241"/>
      <c r="E113" s="242"/>
      <c r="F113" s="240" t="s">
        <v>173</v>
      </c>
      <c r="G113" s="240"/>
      <c r="H113" s="240"/>
      <c r="I113" s="240"/>
      <c r="K113" s="199"/>
    </row>
    <row r="114" spans="2:11" x14ac:dyDescent="0.2">
      <c r="B114" s="241"/>
      <c r="C114" s="241"/>
      <c r="E114" s="242"/>
      <c r="K114" s="199"/>
    </row>
    <row r="115" spans="2:11" x14ac:dyDescent="0.2">
      <c r="B115" s="241"/>
      <c r="C115" s="241"/>
      <c r="E115" s="242"/>
    </row>
    <row r="116" spans="2:11" x14ac:dyDescent="0.2">
      <c r="B116" s="243"/>
      <c r="C116" s="243"/>
    </row>
    <row r="118" spans="2:11" x14ac:dyDescent="0.2">
      <c r="B118" s="172"/>
      <c r="C118" s="172"/>
    </row>
  </sheetData>
  <mergeCells count="23">
    <mergeCell ref="F106:I106"/>
    <mergeCell ref="F107:I107"/>
    <mergeCell ref="F111:I111"/>
    <mergeCell ref="F112:I112"/>
    <mergeCell ref="F113:I113"/>
    <mergeCell ref="G101:G102"/>
    <mergeCell ref="H101:H102"/>
    <mergeCell ref="I101:I102"/>
    <mergeCell ref="J101:J102"/>
    <mergeCell ref="C102:D102"/>
    <mergeCell ref="F105:I105"/>
    <mergeCell ref="C9:D9"/>
    <mergeCell ref="A101:A102"/>
    <mergeCell ref="B101:B102"/>
    <mergeCell ref="C101:D101"/>
    <mergeCell ref="E101:E102"/>
    <mergeCell ref="F101:F102"/>
    <mergeCell ref="A1:J1"/>
    <mergeCell ref="A2:J2"/>
    <mergeCell ref="C6:D8"/>
    <mergeCell ref="F6:I6"/>
    <mergeCell ref="J6:J8"/>
    <mergeCell ref="F7:G7"/>
  </mergeCells>
  <pageMargins left="0.47244094488188981" right="0.19685039370078741" top="0.19685039370078741" bottom="0" header="0.15748031496062992" footer="0.11811023622047245"/>
  <pageSetup paperSize="10000" scale="95" orientation="landscape" horizontalDpi="4294967293" verticalDpi="180" r:id="rId1"/>
  <headerFooter alignWithMargins="0"/>
  <rowBreaks count="3" manualBreakCount="3">
    <brk id="32" max="9" man="1"/>
    <brk id="58" max="9" man="1"/>
    <brk id="82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B274F-554A-4424-8C1A-046AD917E23E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DESEMBER 2019</vt:lpstr>
      <vt:lpstr>Sheet1</vt:lpstr>
      <vt:lpstr>'DESEMBER 2019'!Print_Area</vt:lpstr>
      <vt:lpstr>'DESEMBER 2019'!Print_Titles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sekretariat</dc:creator>
  <cp:lastModifiedBy>sekretariat</cp:lastModifiedBy>
  <dcterms:created xsi:type="dcterms:W3CDTF">2020-01-13T01:08:09Z</dcterms:created>
  <dcterms:modified xsi:type="dcterms:W3CDTF">2020-01-13T01:17:56Z</dcterms:modified>
</cp:coreProperties>
</file>